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pirationtraining-my.sharepoint.com/personal/kcraven_aspirationtraining_com/Documents/Old Laptop/Documents/Kate/HVH/Accts 25-26/"/>
    </mc:Choice>
  </mc:AlternateContent>
  <xr:revisionPtr revIDLastSave="916" documentId="8_{6678259B-CD02-4A22-B413-CF84782F6703}" xr6:coauthVersionLast="47" xr6:coauthVersionMax="47" xr10:uidLastSave="{5ADA019D-14C2-4808-9DE7-AD22A4AE007E}"/>
  <bookViews>
    <workbookView xWindow="-108" yWindow="-108" windowWidth="23256" windowHeight="12456" xr2:uid="{2CE6375B-10B9-417E-851C-713175CC0725}"/>
  </bookViews>
  <sheets>
    <sheet name="Summary" sheetId="3" r:id="rId1"/>
    <sheet name="Accts" sheetId="1" r:id="rId2"/>
    <sheet name="HARTVILLHALLM88640418-20261 (2)" sheetId="7" r:id="rId3"/>
    <sheet name="Bank 25" sheetId="5" r:id="rId4"/>
    <sheet name="HARTVILLHALLM-20250925" sheetId="6" r:id="rId5"/>
  </sheets>
  <definedNames>
    <definedName name="_xlnm._FilterDatabase" localSheetId="1" hidden="1">Accts!$A$2:$AD$392</definedName>
    <definedName name="_xlnm._FilterDatabase" localSheetId="3" hidden="1">'Bank 25'!$A$1:$I$1</definedName>
    <definedName name="_xlnm._FilterDatabase" localSheetId="2" hidden="1">'HARTVILLHALLM88640418-20261 (2)'!$A$1:$K$503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3" l="1"/>
  <c r="C15" i="3"/>
  <c r="H13" i="3"/>
  <c r="G12" i="3"/>
  <c r="G11" i="3"/>
  <c r="C41" i="3"/>
  <c r="C12" i="3"/>
  <c r="I339" i="1"/>
  <c r="AL9" i="1"/>
  <c r="AL11" i="1" s="1"/>
  <c r="S134" i="1"/>
  <c r="I399" i="1"/>
  <c r="I401" i="1" s="1"/>
  <c r="E505" i="7"/>
  <c r="D505" i="7"/>
  <c r="F2" i="7"/>
  <c r="M42" i="3"/>
  <c r="N42" i="3" s="1"/>
  <c r="R13" i="3"/>
  <c r="M13" i="3"/>
  <c r="M18" i="3" s="1"/>
  <c r="Q11" i="3"/>
  <c r="Q13" i="3" s="1"/>
  <c r="M4" i="3"/>
  <c r="Q3" i="3"/>
  <c r="Q7" i="3" s="1"/>
  <c r="M3" i="3"/>
  <c r="M6" i="3" s="1"/>
  <c r="G7" i="3"/>
  <c r="H2" i="6"/>
  <c r="I2" i="6" s="1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D418" i="6"/>
  <c r="D418" i="5"/>
  <c r="E418" i="5"/>
  <c r="AD4" i="1"/>
  <c r="C19" i="3" l="1"/>
  <c r="S138" i="1"/>
  <c r="D45" i="3" s="1"/>
  <c r="S136" i="1"/>
  <c r="F3" i="7"/>
  <c r="K2" i="7"/>
  <c r="Q15" i="3"/>
  <c r="M20" i="3"/>
  <c r="C6" i="3"/>
  <c r="C21" i="3" s="1"/>
  <c r="D21" i="3" s="1"/>
  <c r="I416" i="1"/>
  <c r="I414" i="1"/>
  <c r="I3" i="6"/>
  <c r="J2" i="6"/>
  <c r="C45" i="3"/>
  <c r="G13" i="3"/>
  <c r="G15" i="3" l="1"/>
  <c r="H14" i="3"/>
  <c r="I418" i="1"/>
  <c r="I420" i="1" s="1"/>
  <c r="F4" i="7"/>
  <c r="K3" i="7"/>
  <c r="N20" i="3"/>
  <c r="M44" i="3"/>
  <c r="C47" i="3"/>
  <c r="I4" i="6"/>
  <c r="J3" i="6"/>
  <c r="F5" i="7" l="1"/>
  <c r="K4" i="7"/>
  <c r="I5" i="6"/>
  <c r="J4" i="6"/>
  <c r="K5" i="7" l="1"/>
  <c r="F6" i="7"/>
  <c r="I6" i="6"/>
  <c r="J5" i="6"/>
  <c r="K6" i="7" l="1"/>
  <c r="F7" i="7"/>
  <c r="I7" i="6"/>
  <c r="J6" i="6"/>
  <c r="K7" i="7" l="1"/>
  <c r="F8" i="7"/>
  <c r="I8" i="6"/>
  <c r="J7" i="6"/>
  <c r="K8" i="7" l="1"/>
  <c r="F9" i="7"/>
  <c r="I9" i="6"/>
  <c r="J8" i="6"/>
  <c r="F10" i="7" l="1"/>
  <c r="K9" i="7"/>
  <c r="I10" i="6"/>
  <c r="J9" i="6"/>
  <c r="K10" i="7" l="1"/>
  <c r="F11" i="7"/>
  <c r="I11" i="6"/>
  <c r="J10" i="6"/>
  <c r="F12" i="7" l="1"/>
  <c r="K11" i="7"/>
  <c r="I12" i="6"/>
  <c r="J11" i="6"/>
  <c r="K12" i="7" l="1"/>
  <c r="F13" i="7"/>
  <c r="I13" i="6"/>
  <c r="J12" i="6"/>
  <c r="F14" i="7" l="1"/>
  <c r="K13" i="7"/>
  <c r="I14" i="6"/>
  <c r="J13" i="6"/>
  <c r="F15" i="7" l="1"/>
  <c r="K14" i="7"/>
  <c r="I15" i="6"/>
  <c r="J14" i="6"/>
  <c r="K15" i="7" l="1"/>
  <c r="F16" i="7"/>
  <c r="I16" i="6"/>
  <c r="J15" i="6"/>
  <c r="F17" i="7" l="1"/>
  <c r="K16" i="7"/>
  <c r="I17" i="6"/>
  <c r="J16" i="6"/>
  <c r="F18" i="7" l="1"/>
  <c r="K17" i="7"/>
  <c r="I18" i="6"/>
  <c r="J17" i="6"/>
  <c r="K18" i="7" l="1"/>
  <c r="F19" i="7"/>
  <c r="I19" i="6"/>
  <c r="J18" i="6"/>
  <c r="F20" i="7" l="1"/>
  <c r="K19" i="7"/>
  <c r="I20" i="6"/>
  <c r="J19" i="6"/>
  <c r="K20" i="7" l="1"/>
  <c r="F21" i="7"/>
  <c r="I21" i="6"/>
  <c r="J20" i="6"/>
  <c r="F22" i="7" l="1"/>
  <c r="K21" i="7"/>
  <c r="I22" i="6"/>
  <c r="J21" i="6"/>
  <c r="K22" i="7" l="1"/>
  <c r="F23" i="7"/>
  <c r="I23" i="6"/>
  <c r="J22" i="6"/>
  <c r="K23" i="7" l="1"/>
  <c r="F24" i="7"/>
  <c r="I24" i="6"/>
  <c r="J23" i="6"/>
  <c r="F25" i="7" l="1"/>
  <c r="K24" i="7"/>
  <c r="I25" i="6"/>
  <c r="J24" i="6"/>
  <c r="F26" i="7" l="1"/>
  <c r="K25" i="7"/>
  <c r="I26" i="6"/>
  <c r="J25" i="6"/>
  <c r="F27" i="7" l="1"/>
  <c r="K26" i="7"/>
  <c r="I27" i="6"/>
  <c r="J26" i="6"/>
  <c r="K27" i="7" l="1"/>
  <c r="F28" i="7"/>
  <c r="I28" i="6"/>
  <c r="J27" i="6"/>
  <c r="K28" i="7" l="1"/>
  <c r="F29" i="7"/>
  <c r="I29" i="6"/>
  <c r="J28" i="6"/>
  <c r="F30" i="7" l="1"/>
  <c r="K29" i="7"/>
  <c r="I30" i="6"/>
  <c r="J29" i="6"/>
  <c r="F31" i="7" l="1"/>
  <c r="K30" i="7"/>
  <c r="I31" i="6"/>
  <c r="J30" i="6"/>
  <c r="K31" i="7" l="1"/>
  <c r="F32" i="7"/>
  <c r="I32" i="6"/>
  <c r="J31" i="6"/>
  <c r="F33" i="7" l="1"/>
  <c r="K32" i="7"/>
  <c r="I33" i="6"/>
  <c r="J32" i="6"/>
  <c r="F34" i="7" l="1"/>
  <c r="K33" i="7"/>
  <c r="I34" i="6"/>
  <c r="J33" i="6"/>
  <c r="K34" i="7" l="1"/>
  <c r="F35" i="7"/>
  <c r="I35" i="6"/>
  <c r="J34" i="6"/>
  <c r="K35" i="7" l="1"/>
  <c r="F36" i="7"/>
  <c r="I36" i="6"/>
  <c r="J35" i="6"/>
  <c r="K36" i="7" l="1"/>
  <c r="F37" i="7"/>
  <c r="I37" i="6"/>
  <c r="J36" i="6"/>
  <c r="K37" i="7" l="1"/>
  <c r="F38" i="7"/>
  <c r="I38" i="6"/>
  <c r="J37" i="6"/>
  <c r="F39" i="7" l="1"/>
  <c r="K38" i="7"/>
  <c r="I39" i="6"/>
  <c r="J38" i="6"/>
  <c r="K39" i="7" l="1"/>
  <c r="F40" i="7"/>
  <c r="I40" i="6"/>
  <c r="J39" i="6"/>
  <c r="F41" i="7" l="1"/>
  <c r="K40" i="7"/>
  <c r="I41" i="6"/>
  <c r="J40" i="6"/>
  <c r="K41" i="7" l="1"/>
  <c r="F42" i="7"/>
  <c r="I42" i="6"/>
  <c r="J41" i="6"/>
  <c r="F43" i="7" l="1"/>
  <c r="K42" i="7"/>
  <c r="I43" i="6"/>
  <c r="J42" i="6"/>
  <c r="K43" i="7" l="1"/>
  <c r="F44" i="7"/>
  <c r="I44" i="6"/>
  <c r="J43" i="6"/>
  <c r="K44" i="7" l="1"/>
  <c r="F45" i="7"/>
  <c r="I45" i="6"/>
  <c r="J44" i="6"/>
  <c r="F46" i="7" l="1"/>
  <c r="K45" i="7"/>
  <c r="I46" i="6"/>
  <c r="J45" i="6"/>
  <c r="F47" i="7" l="1"/>
  <c r="K46" i="7"/>
  <c r="I47" i="6"/>
  <c r="J46" i="6"/>
  <c r="F48" i="7" l="1"/>
  <c r="K47" i="7"/>
  <c r="I48" i="6"/>
  <c r="J47" i="6"/>
  <c r="K48" i="7" l="1"/>
  <c r="F49" i="7"/>
  <c r="I49" i="6"/>
  <c r="J48" i="6"/>
  <c r="K49" i="7" l="1"/>
  <c r="F50" i="7"/>
  <c r="I50" i="6"/>
  <c r="J49" i="6"/>
  <c r="F51" i="7" l="1"/>
  <c r="K50" i="7"/>
  <c r="I51" i="6"/>
  <c r="J50" i="6"/>
  <c r="F52" i="7" l="1"/>
  <c r="K51" i="7"/>
  <c r="I52" i="6"/>
  <c r="J51" i="6"/>
  <c r="K52" i="7" l="1"/>
  <c r="F53" i="7"/>
  <c r="I53" i="6"/>
  <c r="J52" i="6"/>
  <c r="F54" i="7" l="1"/>
  <c r="K53" i="7"/>
  <c r="I54" i="6"/>
  <c r="J53" i="6"/>
  <c r="K54" i="7" l="1"/>
  <c r="F55" i="7"/>
  <c r="I55" i="6"/>
  <c r="J54" i="6"/>
  <c r="K55" i="7" l="1"/>
  <c r="F56" i="7"/>
  <c r="I56" i="6"/>
  <c r="J55" i="6"/>
  <c r="F57" i="7" l="1"/>
  <c r="K56" i="7"/>
  <c r="I57" i="6"/>
  <c r="J56" i="6"/>
  <c r="F58" i="7" l="1"/>
  <c r="K57" i="7"/>
  <c r="I58" i="6"/>
  <c r="J57" i="6"/>
  <c r="K58" i="7" l="1"/>
  <c r="F59" i="7"/>
  <c r="I59" i="6"/>
  <c r="J58" i="6"/>
  <c r="K59" i="7" l="1"/>
  <c r="F60" i="7"/>
  <c r="I60" i="6"/>
  <c r="J59" i="6"/>
  <c r="F61" i="7" l="1"/>
  <c r="K60" i="7"/>
  <c r="I61" i="6"/>
  <c r="J60" i="6"/>
  <c r="K61" i="7" l="1"/>
  <c r="F62" i="7"/>
  <c r="I62" i="6"/>
  <c r="J61" i="6"/>
  <c r="K62" i="7" l="1"/>
  <c r="F63" i="7"/>
  <c r="I63" i="6"/>
  <c r="J62" i="6"/>
  <c r="F64" i="7" l="1"/>
  <c r="K63" i="7"/>
  <c r="I64" i="6"/>
  <c r="J63" i="6"/>
  <c r="K64" i="7" l="1"/>
  <c r="F65" i="7"/>
  <c r="I65" i="6"/>
  <c r="J64" i="6"/>
  <c r="K65" i="7" l="1"/>
  <c r="F66" i="7"/>
  <c r="I66" i="6"/>
  <c r="J65" i="6"/>
  <c r="F67" i="7" l="1"/>
  <c r="K66" i="7"/>
  <c r="I67" i="6"/>
  <c r="J66" i="6"/>
  <c r="F68" i="7" l="1"/>
  <c r="K67" i="7"/>
  <c r="I68" i="6"/>
  <c r="J67" i="6"/>
  <c r="K68" i="7" l="1"/>
  <c r="F69" i="7"/>
  <c r="I69" i="6"/>
  <c r="J68" i="6"/>
  <c r="F70" i="7" l="1"/>
  <c r="K69" i="7"/>
  <c r="I70" i="6"/>
  <c r="J69" i="6"/>
  <c r="F71" i="7" l="1"/>
  <c r="K70" i="7"/>
  <c r="I71" i="6"/>
  <c r="J70" i="6"/>
  <c r="K71" i="7" l="1"/>
  <c r="F72" i="7"/>
  <c r="I72" i="6"/>
  <c r="J71" i="6"/>
  <c r="F73" i="7" l="1"/>
  <c r="K72" i="7"/>
  <c r="I73" i="6"/>
  <c r="J72" i="6"/>
  <c r="K73" i="7" l="1"/>
  <c r="F74" i="7"/>
  <c r="I74" i="6"/>
  <c r="J73" i="6"/>
  <c r="K74" i="7" l="1"/>
  <c r="F75" i="7"/>
  <c r="I75" i="6"/>
  <c r="J74" i="6"/>
  <c r="F76" i="7" l="1"/>
  <c r="K75" i="7"/>
  <c r="I76" i="6"/>
  <c r="J75" i="6"/>
  <c r="K76" i="7" l="1"/>
  <c r="F77" i="7"/>
  <c r="I77" i="6"/>
  <c r="J76" i="6"/>
  <c r="F78" i="7" l="1"/>
  <c r="K77" i="7"/>
  <c r="I78" i="6"/>
  <c r="J77" i="6"/>
  <c r="F79" i="7" l="1"/>
  <c r="K78" i="7"/>
  <c r="I79" i="6"/>
  <c r="J78" i="6"/>
  <c r="F80" i="7" l="1"/>
  <c r="K79" i="7"/>
  <c r="I80" i="6"/>
  <c r="J79" i="6"/>
  <c r="K80" i="7" l="1"/>
  <c r="F81" i="7"/>
  <c r="I81" i="6"/>
  <c r="J80" i="6"/>
  <c r="K81" i="7" l="1"/>
  <c r="F82" i="7"/>
  <c r="I82" i="6"/>
  <c r="J81" i="6"/>
  <c r="K82" i="7" l="1"/>
  <c r="F83" i="7"/>
  <c r="I83" i="6"/>
  <c r="J82" i="6"/>
  <c r="K83" i="7" l="1"/>
  <c r="F84" i="7"/>
  <c r="I84" i="6"/>
  <c r="J83" i="6"/>
  <c r="K84" i="7" l="1"/>
  <c r="F85" i="7"/>
  <c r="I85" i="6"/>
  <c r="J84" i="6"/>
  <c r="K85" i="7" l="1"/>
  <c r="F86" i="7"/>
  <c r="I86" i="6"/>
  <c r="J85" i="6"/>
  <c r="K86" i="7" l="1"/>
  <c r="F87" i="7"/>
  <c r="I87" i="6"/>
  <c r="J86" i="6"/>
  <c r="K87" i="7" l="1"/>
  <c r="F88" i="7"/>
  <c r="I88" i="6"/>
  <c r="J87" i="6"/>
  <c r="K88" i="7" l="1"/>
  <c r="F89" i="7"/>
  <c r="I89" i="6"/>
  <c r="J88" i="6"/>
  <c r="K89" i="7" l="1"/>
  <c r="F90" i="7"/>
  <c r="I90" i="6"/>
  <c r="J89" i="6"/>
  <c r="K90" i="7" l="1"/>
  <c r="F91" i="7"/>
  <c r="I91" i="6"/>
  <c r="J90" i="6"/>
  <c r="K91" i="7" l="1"/>
  <c r="F92" i="7"/>
  <c r="I92" i="6"/>
  <c r="J91" i="6"/>
  <c r="K92" i="7" l="1"/>
  <c r="F93" i="7"/>
  <c r="I93" i="6"/>
  <c r="J92" i="6"/>
  <c r="K93" i="7" l="1"/>
  <c r="F94" i="7"/>
  <c r="I94" i="6"/>
  <c r="J93" i="6"/>
  <c r="K94" i="7" l="1"/>
  <c r="F95" i="7"/>
  <c r="I95" i="6"/>
  <c r="J94" i="6"/>
  <c r="K95" i="7" l="1"/>
  <c r="F96" i="7"/>
  <c r="I96" i="6"/>
  <c r="J95" i="6"/>
  <c r="K96" i="7" l="1"/>
  <c r="F97" i="7"/>
  <c r="I97" i="6"/>
  <c r="J96" i="6"/>
  <c r="K97" i="7" l="1"/>
  <c r="F98" i="7"/>
  <c r="I98" i="6"/>
  <c r="J97" i="6"/>
  <c r="K98" i="7" l="1"/>
  <c r="F99" i="7"/>
  <c r="I99" i="6"/>
  <c r="J98" i="6"/>
  <c r="K99" i="7" l="1"/>
  <c r="F100" i="7"/>
  <c r="I100" i="6"/>
  <c r="J99" i="6"/>
  <c r="K100" i="7" l="1"/>
  <c r="F101" i="7"/>
  <c r="I101" i="6"/>
  <c r="J100" i="6"/>
  <c r="K101" i="7" l="1"/>
  <c r="F102" i="7"/>
  <c r="I102" i="6"/>
  <c r="J101" i="6"/>
  <c r="K102" i="7" l="1"/>
  <c r="F103" i="7"/>
  <c r="I103" i="6"/>
  <c r="J102" i="6"/>
  <c r="K103" i="7" l="1"/>
  <c r="F104" i="7"/>
  <c r="I104" i="6"/>
  <c r="J103" i="6"/>
  <c r="K104" i="7" l="1"/>
  <c r="F105" i="7"/>
  <c r="I105" i="6"/>
  <c r="J104" i="6"/>
  <c r="K105" i="7" l="1"/>
  <c r="F106" i="7"/>
  <c r="I106" i="6"/>
  <c r="J105" i="6"/>
  <c r="K106" i="7" l="1"/>
  <c r="F107" i="7"/>
  <c r="I107" i="6"/>
  <c r="J106" i="6"/>
  <c r="K107" i="7" l="1"/>
  <c r="F108" i="7"/>
  <c r="I108" i="6"/>
  <c r="J107" i="6"/>
  <c r="K108" i="7" l="1"/>
  <c r="F109" i="7"/>
  <c r="I109" i="6"/>
  <c r="J108" i="6"/>
  <c r="K109" i="7" l="1"/>
  <c r="F110" i="7"/>
  <c r="I110" i="6"/>
  <c r="J109" i="6"/>
  <c r="K110" i="7" l="1"/>
  <c r="F111" i="7"/>
  <c r="I111" i="6"/>
  <c r="J110" i="6"/>
  <c r="K111" i="7" l="1"/>
  <c r="F112" i="7"/>
  <c r="I112" i="6"/>
  <c r="J111" i="6"/>
  <c r="K112" i="7" l="1"/>
  <c r="F113" i="7"/>
  <c r="I113" i="6"/>
  <c r="J112" i="6"/>
  <c r="K113" i="7" l="1"/>
  <c r="F114" i="7"/>
  <c r="I114" i="6"/>
  <c r="J113" i="6"/>
  <c r="K114" i="7" l="1"/>
  <c r="F115" i="7"/>
  <c r="I115" i="6"/>
  <c r="J114" i="6"/>
  <c r="K115" i="7" l="1"/>
  <c r="F116" i="7"/>
  <c r="I116" i="6"/>
  <c r="J115" i="6"/>
  <c r="K116" i="7" l="1"/>
  <c r="F117" i="7"/>
  <c r="I117" i="6"/>
  <c r="J116" i="6"/>
  <c r="K117" i="7" l="1"/>
  <c r="F118" i="7"/>
  <c r="I118" i="6"/>
  <c r="J117" i="6"/>
  <c r="K118" i="7" l="1"/>
  <c r="F119" i="7"/>
  <c r="I119" i="6"/>
  <c r="J118" i="6"/>
  <c r="K119" i="7" l="1"/>
  <c r="F120" i="7"/>
  <c r="I120" i="6"/>
  <c r="J119" i="6"/>
  <c r="K120" i="7" l="1"/>
  <c r="F121" i="7"/>
  <c r="I121" i="6"/>
  <c r="J120" i="6"/>
  <c r="K121" i="7" l="1"/>
  <c r="F122" i="7"/>
  <c r="I122" i="6"/>
  <c r="J121" i="6"/>
  <c r="K122" i="7" l="1"/>
  <c r="F123" i="7"/>
  <c r="I123" i="6"/>
  <c r="J122" i="6"/>
  <c r="K123" i="7" l="1"/>
  <c r="F124" i="7"/>
  <c r="I124" i="6"/>
  <c r="J123" i="6"/>
  <c r="K124" i="7" l="1"/>
  <c r="F125" i="7"/>
  <c r="I125" i="6"/>
  <c r="J124" i="6"/>
  <c r="K125" i="7" l="1"/>
  <c r="F126" i="7"/>
  <c r="I126" i="6"/>
  <c r="J125" i="6"/>
  <c r="K126" i="7" l="1"/>
  <c r="F127" i="7"/>
  <c r="I127" i="6"/>
  <c r="J126" i="6"/>
  <c r="K127" i="7" l="1"/>
  <c r="F128" i="7"/>
  <c r="I128" i="6"/>
  <c r="J127" i="6"/>
  <c r="K128" i="7" l="1"/>
  <c r="F129" i="7"/>
  <c r="I129" i="6"/>
  <c r="J128" i="6"/>
  <c r="K129" i="7" l="1"/>
  <c r="F130" i="7"/>
  <c r="I130" i="6"/>
  <c r="J129" i="6"/>
  <c r="K130" i="7" l="1"/>
  <c r="F131" i="7"/>
  <c r="I131" i="6"/>
  <c r="J130" i="6"/>
  <c r="K131" i="7" l="1"/>
  <c r="F132" i="7"/>
  <c r="I132" i="6"/>
  <c r="J131" i="6"/>
  <c r="K132" i="7" l="1"/>
  <c r="F133" i="7"/>
  <c r="I133" i="6"/>
  <c r="J132" i="6"/>
  <c r="K133" i="7" l="1"/>
  <c r="F134" i="7"/>
  <c r="I134" i="6"/>
  <c r="J133" i="6"/>
  <c r="K134" i="7" l="1"/>
  <c r="F135" i="7"/>
  <c r="I135" i="6"/>
  <c r="J134" i="6"/>
  <c r="K135" i="7" l="1"/>
  <c r="F136" i="7"/>
  <c r="I136" i="6"/>
  <c r="J135" i="6"/>
  <c r="K136" i="7" l="1"/>
  <c r="F137" i="7"/>
  <c r="I137" i="6"/>
  <c r="J136" i="6"/>
  <c r="K137" i="7" l="1"/>
  <c r="F138" i="7"/>
  <c r="I138" i="6"/>
  <c r="J137" i="6"/>
  <c r="K138" i="7" l="1"/>
  <c r="F139" i="7"/>
  <c r="I139" i="6"/>
  <c r="J138" i="6"/>
  <c r="K139" i="7" l="1"/>
  <c r="F140" i="7"/>
  <c r="I140" i="6"/>
  <c r="J139" i="6"/>
  <c r="K140" i="7" l="1"/>
  <c r="F141" i="7"/>
  <c r="I141" i="6"/>
  <c r="J140" i="6"/>
  <c r="K141" i="7" l="1"/>
  <c r="F142" i="7"/>
  <c r="I142" i="6"/>
  <c r="J141" i="6"/>
  <c r="K142" i="7" l="1"/>
  <c r="F143" i="7"/>
  <c r="I143" i="6"/>
  <c r="J142" i="6"/>
  <c r="K143" i="7" l="1"/>
  <c r="F144" i="7"/>
  <c r="I144" i="6"/>
  <c r="J143" i="6"/>
  <c r="K144" i="7" l="1"/>
  <c r="F145" i="7"/>
  <c r="I145" i="6"/>
  <c r="J144" i="6"/>
  <c r="K145" i="7" l="1"/>
  <c r="F146" i="7"/>
  <c r="I146" i="6"/>
  <c r="J145" i="6"/>
  <c r="K146" i="7" l="1"/>
  <c r="F147" i="7"/>
  <c r="I147" i="6"/>
  <c r="J146" i="6"/>
  <c r="K147" i="7" l="1"/>
  <c r="F148" i="7"/>
  <c r="I148" i="6"/>
  <c r="J147" i="6"/>
  <c r="K148" i="7" l="1"/>
  <c r="F149" i="7"/>
  <c r="I149" i="6"/>
  <c r="J148" i="6"/>
  <c r="K149" i="7" l="1"/>
  <c r="F150" i="7"/>
  <c r="I150" i="6"/>
  <c r="J149" i="6"/>
  <c r="K150" i="7" l="1"/>
  <c r="F151" i="7"/>
  <c r="I151" i="6"/>
  <c r="J150" i="6"/>
  <c r="K151" i="7" l="1"/>
  <c r="F152" i="7"/>
  <c r="I152" i="6"/>
  <c r="J151" i="6"/>
  <c r="K152" i="7" l="1"/>
  <c r="F153" i="7"/>
  <c r="I153" i="6"/>
  <c r="J152" i="6"/>
  <c r="K153" i="7" l="1"/>
  <c r="F154" i="7"/>
  <c r="I154" i="6"/>
  <c r="J153" i="6"/>
  <c r="K154" i="7" l="1"/>
  <c r="F155" i="7"/>
  <c r="I155" i="6"/>
  <c r="J154" i="6"/>
  <c r="K155" i="7" l="1"/>
  <c r="F156" i="7"/>
  <c r="I156" i="6"/>
  <c r="J155" i="6"/>
  <c r="K156" i="7" l="1"/>
  <c r="F157" i="7"/>
  <c r="I157" i="6"/>
  <c r="J156" i="6"/>
  <c r="K157" i="7" l="1"/>
  <c r="F158" i="7"/>
  <c r="I158" i="6"/>
  <c r="J157" i="6"/>
  <c r="K158" i="7" l="1"/>
  <c r="F159" i="7"/>
  <c r="I159" i="6"/>
  <c r="J158" i="6"/>
  <c r="K159" i="7" l="1"/>
  <c r="F160" i="7"/>
  <c r="I160" i="6"/>
  <c r="J159" i="6"/>
  <c r="K160" i="7" l="1"/>
  <c r="F161" i="7"/>
  <c r="I161" i="6"/>
  <c r="J160" i="6"/>
  <c r="K161" i="7" l="1"/>
  <c r="F162" i="7"/>
  <c r="I162" i="6"/>
  <c r="J161" i="6"/>
  <c r="K162" i="7" l="1"/>
  <c r="F163" i="7"/>
  <c r="I163" i="6"/>
  <c r="J162" i="6"/>
  <c r="K163" i="7" l="1"/>
  <c r="F164" i="7"/>
  <c r="I164" i="6"/>
  <c r="J163" i="6"/>
  <c r="K164" i="7" l="1"/>
  <c r="F165" i="7"/>
  <c r="I165" i="6"/>
  <c r="J164" i="6"/>
  <c r="K165" i="7" l="1"/>
  <c r="F166" i="7"/>
  <c r="I166" i="6"/>
  <c r="J165" i="6"/>
  <c r="F167" i="7" l="1"/>
  <c r="K166" i="7"/>
  <c r="I167" i="6"/>
  <c r="J166" i="6"/>
  <c r="K167" i="7" l="1"/>
  <c r="F168" i="7"/>
  <c r="I168" i="6"/>
  <c r="J167" i="6"/>
  <c r="F169" i="7" l="1"/>
  <c r="K168" i="7"/>
  <c r="I169" i="6"/>
  <c r="J168" i="6"/>
  <c r="K169" i="7" l="1"/>
  <c r="F170" i="7"/>
  <c r="I170" i="6"/>
  <c r="J169" i="6"/>
  <c r="F171" i="7" l="1"/>
  <c r="K170" i="7"/>
  <c r="I171" i="6"/>
  <c r="J170" i="6"/>
  <c r="K171" i="7" l="1"/>
  <c r="F172" i="7"/>
  <c r="I172" i="6"/>
  <c r="J171" i="6"/>
  <c r="F173" i="7" l="1"/>
  <c r="K172" i="7"/>
  <c r="I173" i="6"/>
  <c r="J172" i="6"/>
  <c r="F174" i="7" l="1"/>
  <c r="K173" i="7"/>
  <c r="I174" i="6"/>
  <c r="J173" i="6"/>
  <c r="F175" i="7" l="1"/>
  <c r="K174" i="7"/>
  <c r="I175" i="6"/>
  <c r="J174" i="6"/>
  <c r="F176" i="7" l="1"/>
  <c r="K175" i="7"/>
  <c r="I176" i="6"/>
  <c r="J175" i="6"/>
  <c r="K176" i="7" l="1"/>
  <c r="F177" i="7"/>
  <c r="I177" i="6"/>
  <c r="J176" i="6"/>
  <c r="F178" i="7" l="1"/>
  <c r="K177" i="7"/>
  <c r="I178" i="6"/>
  <c r="J177" i="6"/>
  <c r="F179" i="7" l="1"/>
  <c r="K178" i="7"/>
  <c r="I179" i="6"/>
  <c r="J178" i="6"/>
  <c r="K179" i="7" l="1"/>
  <c r="F180" i="7"/>
  <c r="I180" i="6"/>
  <c r="J179" i="6"/>
  <c r="F181" i="7" l="1"/>
  <c r="K180" i="7"/>
  <c r="I181" i="6"/>
  <c r="J180" i="6"/>
  <c r="F182" i="7" l="1"/>
  <c r="K181" i="7"/>
  <c r="I182" i="6"/>
  <c r="J181" i="6"/>
  <c r="K182" i="7" l="1"/>
  <c r="F183" i="7"/>
  <c r="I183" i="6"/>
  <c r="J182" i="6"/>
  <c r="F184" i="7" l="1"/>
  <c r="K183" i="7"/>
  <c r="I184" i="6"/>
  <c r="J183" i="6"/>
  <c r="F185" i="7" l="1"/>
  <c r="K184" i="7"/>
  <c r="I185" i="6"/>
  <c r="J184" i="6"/>
  <c r="K185" i="7" l="1"/>
  <c r="F186" i="7"/>
  <c r="I186" i="6"/>
  <c r="J185" i="6"/>
  <c r="K186" i="7" l="1"/>
  <c r="F187" i="7"/>
  <c r="I187" i="6"/>
  <c r="J186" i="6"/>
  <c r="K187" i="7" l="1"/>
  <c r="F188" i="7"/>
  <c r="I188" i="6"/>
  <c r="J187" i="6"/>
  <c r="K188" i="7" l="1"/>
  <c r="F189" i="7"/>
  <c r="I189" i="6"/>
  <c r="J188" i="6"/>
  <c r="K189" i="7" l="1"/>
  <c r="F190" i="7"/>
  <c r="I190" i="6"/>
  <c r="J189" i="6"/>
  <c r="K190" i="7" l="1"/>
  <c r="F191" i="7"/>
  <c r="I191" i="6"/>
  <c r="J190" i="6"/>
  <c r="F192" i="7" l="1"/>
  <c r="K191" i="7"/>
  <c r="J191" i="6"/>
  <c r="I192" i="6"/>
  <c r="F193" i="7" l="1"/>
  <c r="K192" i="7"/>
  <c r="I193" i="6"/>
  <c r="J192" i="6"/>
  <c r="F194" i="7" l="1"/>
  <c r="K193" i="7"/>
  <c r="J193" i="6"/>
  <c r="I194" i="6"/>
  <c r="F195" i="7" l="1"/>
  <c r="K194" i="7"/>
  <c r="I195" i="6"/>
  <c r="J194" i="6"/>
  <c r="F196" i="7" l="1"/>
  <c r="K195" i="7"/>
  <c r="J195" i="6"/>
  <c r="I196" i="6"/>
  <c r="K196" i="7" l="1"/>
  <c r="F197" i="7"/>
  <c r="J196" i="6"/>
  <c r="I197" i="6"/>
  <c r="K197" i="7" l="1"/>
  <c r="F198" i="7"/>
  <c r="I198" i="6"/>
  <c r="J197" i="6"/>
  <c r="K198" i="7" l="1"/>
  <c r="F199" i="7"/>
  <c r="I199" i="6"/>
  <c r="J198" i="6"/>
  <c r="K199" i="7" l="1"/>
  <c r="F200" i="7"/>
  <c r="I200" i="6"/>
  <c r="J199" i="6"/>
  <c r="K200" i="7" l="1"/>
  <c r="F201" i="7"/>
  <c r="J200" i="6"/>
  <c r="I201" i="6"/>
  <c r="K201" i="7" l="1"/>
  <c r="F202" i="7"/>
  <c r="I202" i="6"/>
  <c r="J201" i="6"/>
  <c r="F203" i="7" l="1"/>
  <c r="K202" i="7"/>
  <c r="I203" i="6"/>
  <c r="J202" i="6"/>
  <c r="K203" i="7" l="1"/>
  <c r="F204" i="7"/>
  <c r="J203" i="6"/>
  <c r="I204" i="6"/>
  <c r="K204" i="7" l="1"/>
  <c r="F205" i="7"/>
  <c r="J204" i="6"/>
  <c r="I205" i="6"/>
  <c r="F206" i="7" l="1"/>
  <c r="K205" i="7"/>
  <c r="I206" i="6"/>
  <c r="J205" i="6"/>
  <c r="F207" i="7" l="1"/>
  <c r="K206" i="7"/>
  <c r="I207" i="6"/>
  <c r="J206" i="6"/>
  <c r="F208" i="7" l="1"/>
  <c r="K207" i="7"/>
  <c r="I208" i="6"/>
  <c r="J207" i="6"/>
  <c r="K208" i="7" l="1"/>
  <c r="F209" i="7"/>
  <c r="I209" i="6"/>
  <c r="J208" i="6"/>
  <c r="K209" i="7" l="1"/>
  <c r="F210" i="7"/>
  <c r="J209" i="6"/>
  <c r="I210" i="6"/>
  <c r="F211" i="7" l="1"/>
  <c r="K210" i="7"/>
  <c r="J210" i="6"/>
  <c r="I211" i="6"/>
  <c r="K211" i="7" l="1"/>
  <c r="F212" i="7"/>
  <c r="I212" i="6"/>
  <c r="J211" i="6"/>
  <c r="F213" i="7" l="1"/>
  <c r="K212" i="7"/>
  <c r="I213" i="6"/>
  <c r="J212" i="6"/>
  <c r="K213" i="7" l="1"/>
  <c r="F214" i="7"/>
  <c r="J213" i="6"/>
  <c r="I214" i="6"/>
  <c r="K214" i="7" l="1"/>
  <c r="F215" i="7"/>
  <c r="J214" i="6"/>
  <c r="I215" i="6"/>
  <c r="F216" i="7" l="1"/>
  <c r="K215" i="7"/>
  <c r="I216" i="6"/>
  <c r="J215" i="6"/>
  <c r="F217" i="7" l="1"/>
  <c r="K216" i="7"/>
  <c r="I217" i="6"/>
  <c r="J216" i="6"/>
  <c r="K217" i="7" l="1"/>
  <c r="F218" i="7"/>
  <c r="J217" i="6"/>
  <c r="I218" i="6"/>
  <c r="K218" i="7" l="1"/>
  <c r="F219" i="7"/>
  <c r="I219" i="6"/>
  <c r="J218" i="6"/>
  <c r="K219" i="7" l="1"/>
  <c r="F220" i="7"/>
  <c r="I220" i="6"/>
  <c r="J219" i="6"/>
  <c r="K220" i="7" l="1"/>
  <c r="F221" i="7"/>
  <c r="J220" i="6"/>
  <c r="I221" i="6"/>
  <c r="K221" i="7" l="1"/>
  <c r="F222" i="7"/>
  <c r="J221" i="6"/>
  <c r="I222" i="6"/>
  <c r="K222" i="7" l="1"/>
  <c r="F223" i="7"/>
  <c r="J222" i="6"/>
  <c r="I223" i="6"/>
  <c r="K223" i="7" l="1"/>
  <c r="F224" i="7"/>
  <c r="I224" i="6"/>
  <c r="J223" i="6"/>
  <c r="K224" i="7" l="1"/>
  <c r="F225" i="7"/>
  <c r="I225" i="6"/>
  <c r="J224" i="6"/>
  <c r="K225" i="7" l="1"/>
  <c r="F226" i="7"/>
  <c r="I226" i="6"/>
  <c r="J225" i="6"/>
  <c r="K226" i="7" l="1"/>
  <c r="F227" i="7"/>
  <c r="J226" i="6"/>
  <c r="I227" i="6"/>
  <c r="K227" i="7" l="1"/>
  <c r="F228" i="7"/>
  <c r="J227" i="6"/>
  <c r="I228" i="6"/>
  <c r="K228" i="7" l="1"/>
  <c r="F229" i="7"/>
  <c r="J228" i="6"/>
  <c r="I229" i="6"/>
  <c r="K229" i="7" l="1"/>
  <c r="F230" i="7"/>
  <c r="I230" i="6"/>
  <c r="J229" i="6"/>
  <c r="K230" i="7" l="1"/>
  <c r="F231" i="7"/>
  <c r="I231" i="6"/>
  <c r="J230" i="6"/>
  <c r="K231" i="7" l="1"/>
  <c r="F232" i="7"/>
  <c r="I232" i="6"/>
  <c r="J231" i="6"/>
  <c r="K232" i="7" l="1"/>
  <c r="F233" i="7"/>
  <c r="J232" i="6"/>
  <c r="I233" i="6"/>
  <c r="K233" i="7" l="1"/>
  <c r="F234" i="7"/>
  <c r="J233" i="6"/>
  <c r="I234" i="6"/>
  <c r="K234" i="7" l="1"/>
  <c r="F235" i="7"/>
  <c r="I235" i="6"/>
  <c r="J234" i="6"/>
  <c r="K235" i="7" l="1"/>
  <c r="F236" i="7"/>
  <c r="J235" i="6"/>
  <c r="I236" i="6"/>
  <c r="K236" i="7" l="1"/>
  <c r="F237" i="7"/>
  <c r="J236" i="6"/>
  <c r="I237" i="6"/>
  <c r="K237" i="7" l="1"/>
  <c r="F238" i="7"/>
  <c r="J237" i="6"/>
  <c r="I238" i="6"/>
  <c r="K238" i="7" l="1"/>
  <c r="F239" i="7"/>
  <c r="J238" i="6"/>
  <c r="I239" i="6"/>
  <c r="K239" i="7" l="1"/>
  <c r="F240" i="7"/>
  <c r="I240" i="6"/>
  <c r="J239" i="6"/>
  <c r="K240" i="7" l="1"/>
  <c r="F241" i="7"/>
  <c r="J240" i="6"/>
  <c r="I241" i="6"/>
  <c r="K241" i="7" l="1"/>
  <c r="F242" i="7"/>
  <c r="I242" i="6"/>
  <c r="J241" i="6"/>
  <c r="K242" i="7" l="1"/>
  <c r="F243" i="7"/>
  <c r="I243" i="6"/>
  <c r="J242" i="6"/>
  <c r="K243" i="7" l="1"/>
  <c r="F244" i="7"/>
  <c r="I244" i="6"/>
  <c r="J243" i="6"/>
  <c r="K244" i="7" l="1"/>
  <c r="F245" i="7"/>
  <c r="I245" i="6"/>
  <c r="J244" i="6"/>
  <c r="K245" i="7" l="1"/>
  <c r="F246" i="7"/>
  <c r="I246" i="6"/>
  <c r="J245" i="6"/>
  <c r="K246" i="7" l="1"/>
  <c r="F247" i="7"/>
  <c r="J246" i="6"/>
  <c r="I247" i="6"/>
  <c r="K247" i="7" l="1"/>
  <c r="F248" i="7"/>
  <c r="I248" i="6"/>
  <c r="J247" i="6"/>
  <c r="K248" i="7" l="1"/>
  <c r="F249" i="7"/>
  <c r="J248" i="6"/>
  <c r="I249" i="6"/>
  <c r="K249" i="7" l="1"/>
  <c r="F250" i="7"/>
  <c r="I250" i="6"/>
  <c r="J249" i="6"/>
  <c r="K250" i="7" l="1"/>
  <c r="F251" i="7"/>
  <c r="J250" i="6"/>
  <c r="I251" i="6"/>
  <c r="K251" i="7" l="1"/>
  <c r="F252" i="7"/>
  <c r="I252" i="6"/>
  <c r="J251" i="6"/>
  <c r="K252" i="7" l="1"/>
  <c r="F253" i="7"/>
  <c r="J252" i="6"/>
  <c r="I253" i="6"/>
  <c r="K253" i="7" l="1"/>
  <c r="F254" i="7"/>
  <c r="I254" i="6"/>
  <c r="J253" i="6"/>
  <c r="K254" i="7" l="1"/>
  <c r="F255" i="7"/>
  <c r="I255" i="6"/>
  <c r="J254" i="6"/>
  <c r="K255" i="7" l="1"/>
  <c r="F256" i="7"/>
  <c r="J255" i="6"/>
  <c r="I256" i="6"/>
  <c r="K256" i="7" l="1"/>
  <c r="F257" i="7"/>
  <c r="J256" i="6"/>
  <c r="I257" i="6"/>
  <c r="K257" i="7" l="1"/>
  <c r="F258" i="7"/>
  <c r="J257" i="6"/>
  <c r="I258" i="6"/>
  <c r="K258" i="7" l="1"/>
  <c r="F259" i="7"/>
  <c r="I259" i="6"/>
  <c r="J258" i="6"/>
  <c r="K259" i="7" l="1"/>
  <c r="F260" i="7"/>
  <c r="J259" i="6"/>
  <c r="I260" i="6"/>
  <c r="K260" i="7" l="1"/>
  <c r="F261" i="7"/>
  <c r="J260" i="6"/>
  <c r="I261" i="6"/>
  <c r="K261" i="7" l="1"/>
  <c r="F262" i="7"/>
  <c r="I262" i="6"/>
  <c r="J261" i="6"/>
  <c r="K262" i="7" l="1"/>
  <c r="F263" i="7"/>
  <c r="I263" i="6"/>
  <c r="J262" i="6"/>
  <c r="K263" i="7" l="1"/>
  <c r="F264" i="7"/>
  <c r="J263" i="6"/>
  <c r="I264" i="6"/>
  <c r="K264" i="7" l="1"/>
  <c r="F265" i="7"/>
  <c r="I265" i="6"/>
  <c r="J264" i="6"/>
  <c r="K265" i="7" l="1"/>
  <c r="F266" i="7"/>
  <c r="I266" i="6"/>
  <c r="J265" i="6"/>
  <c r="K266" i="7" l="1"/>
  <c r="F267" i="7"/>
  <c r="I267" i="6"/>
  <c r="J266" i="6"/>
  <c r="K267" i="7" l="1"/>
  <c r="F268" i="7"/>
  <c r="I268" i="6"/>
  <c r="J267" i="6"/>
  <c r="K268" i="7" l="1"/>
  <c r="F269" i="7"/>
  <c r="I269" i="6"/>
  <c r="J268" i="6"/>
  <c r="K269" i="7" l="1"/>
  <c r="F270" i="7"/>
  <c r="I270" i="6"/>
  <c r="J269" i="6"/>
  <c r="K270" i="7" l="1"/>
  <c r="F271" i="7"/>
  <c r="I271" i="6"/>
  <c r="J270" i="6"/>
  <c r="K271" i="7" l="1"/>
  <c r="F272" i="7"/>
  <c r="I272" i="6"/>
  <c r="J271" i="6"/>
  <c r="K272" i="7" l="1"/>
  <c r="F273" i="7"/>
  <c r="I273" i="6"/>
  <c r="J272" i="6"/>
  <c r="K273" i="7" l="1"/>
  <c r="F274" i="7"/>
  <c r="I274" i="6"/>
  <c r="J273" i="6"/>
  <c r="K274" i="7" l="1"/>
  <c r="F275" i="7"/>
  <c r="I275" i="6"/>
  <c r="J274" i="6"/>
  <c r="K275" i="7" l="1"/>
  <c r="F276" i="7"/>
  <c r="I276" i="6"/>
  <c r="J275" i="6"/>
  <c r="K276" i="7" l="1"/>
  <c r="F277" i="7"/>
  <c r="I277" i="6"/>
  <c r="J276" i="6"/>
  <c r="K277" i="7" l="1"/>
  <c r="F278" i="7"/>
  <c r="I278" i="6"/>
  <c r="J277" i="6"/>
  <c r="K278" i="7" l="1"/>
  <c r="F279" i="7"/>
  <c r="I279" i="6"/>
  <c r="J278" i="6"/>
  <c r="K279" i="7" l="1"/>
  <c r="F280" i="7"/>
  <c r="I280" i="6"/>
  <c r="J279" i="6"/>
  <c r="K280" i="7" l="1"/>
  <c r="F281" i="7"/>
  <c r="I281" i="6"/>
  <c r="J280" i="6"/>
  <c r="K281" i="7" l="1"/>
  <c r="F282" i="7"/>
  <c r="I282" i="6"/>
  <c r="J281" i="6"/>
  <c r="K282" i="7" l="1"/>
  <c r="F283" i="7"/>
  <c r="I283" i="6"/>
  <c r="J282" i="6"/>
  <c r="K283" i="7" l="1"/>
  <c r="F284" i="7"/>
  <c r="I284" i="6"/>
  <c r="J283" i="6"/>
  <c r="K284" i="7" l="1"/>
  <c r="F285" i="7"/>
  <c r="I285" i="6"/>
  <c r="J284" i="6"/>
  <c r="K285" i="7" l="1"/>
  <c r="F286" i="7"/>
  <c r="I286" i="6"/>
  <c r="J285" i="6"/>
  <c r="K286" i="7" l="1"/>
  <c r="F287" i="7"/>
  <c r="I287" i="6"/>
  <c r="J286" i="6"/>
  <c r="K287" i="7" l="1"/>
  <c r="F288" i="7"/>
  <c r="I288" i="6"/>
  <c r="J287" i="6"/>
  <c r="K288" i="7" l="1"/>
  <c r="F289" i="7"/>
  <c r="I289" i="6"/>
  <c r="J288" i="6"/>
  <c r="K289" i="7" l="1"/>
  <c r="F290" i="7"/>
  <c r="I290" i="6"/>
  <c r="J289" i="6"/>
  <c r="K290" i="7" l="1"/>
  <c r="F291" i="7"/>
  <c r="I291" i="6"/>
  <c r="J290" i="6"/>
  <c r="K291" i="7" l="1"/>
  <c r="F292" i="7"/>
  <c r="I292" i="6"/>
  <c r="J291" i="6"/>
  <c r="K292" i="7" l="1"/>
  <c r="F293" i="7"/>
  <c r="I293" i="6"/>
  <c r="J292" i="6"/>
  <c r="K293" i="7" l="1"/>
  <c r="F294" i="7"/>
  <c r="I294" i="6"/>
  <c r="J293" i="6"/>
  <c r="K294" i="7" l="1"/>
  <c r="F295" i="7"/>
  <c r="I295" i="6"/>
  <c r="J294" i="6"/>
  <c r="K295" i="7" l="1"/>
  <c r="F296" i="7"/>
  <c r="I296" i="6"/>
  <c r="J295" i="6"/>
  <c r="K296" i="7" l="1"/>
  <c r="F297" i="7"/>
  <c r="I297" i="6"/>
  <c r="J296" i="6"/>
  <c r="K297" i="7" l="1"/>
  <c r="F298" i="7"/>
  <c r="I298" i="6"/>
  <c r="J297" i="6"/>
  <c r="K298" i="7" l="1"/>
  <c r="F299" i="7"/>
  <c r="I299" i="6"/>
  <c r="J298" i="6"/>
  <c r="K299" i="7" l="1"/>
  <c r="F300" i="7"/>
  <c r="I300" i="6"/>
  <c r="J299" i="6"/>
  <c r="K300" i="7" l="1"/>
  <c r="F301" i="7"/>
  <c r="I301" i="6"/>
  <c r="J300" i="6"/>
  <c r="K301" i="7" l="1"/>
  <c r="F302" i="7"/>
  <c r="I302" i="6"/>
  <c r="J301" i="6"/>
  <c r="K302" i="7" l="1"/>
  <c r="F303" i="7"/>
  <c r="I303" i="6"/>
  <c r="J302" i="6"/>
  <c r="K303" i="7" l="1"/>
  <c r="F304" i="7"/>
  <c r="I304" i="6"/>
  <c r="J303" i="6"/>
  <c r="K304" i="7" l="1"/>
  <c r="F305" i="7"/>
  <c r="I305" i="6"/>
  <c r="J304" i="6"/>
  <c r="K305" i="7" l="1"/>
  <c r="F306" i="7"/>
  <c r="I306" i="6"/>
  <c r="J305" i="6"/>
  <c r="K306" i="7" l="1"/>
  <c r="F307" i="7"/>
  <c r="I307" i="6"/>
  <c r="J306" i="6"/>
  <c r="K307" i="7" l="1"/>
  <c r="F308" i="7"/>
  <c r="I308" i="6"/>
  <c r="J307" i="6"/>
  <c r="K308" i="7" l="1"/>
  <c r="F309" i="7"/>
  <c r="I309" i="6"/>
  <c r="J308" i="6"/>
  <c r="K309" i="7" l="1"/>
  <c r="F310" i="7"/>
  <c r="I310" i="6"/>
  <c r="J309" i="6"/>
  <c r="K310" i="7" l="1"/>
  <c r="F311" i="7"/>
  <c r="I311" i="6"/>
  <c r="J310" i="6"/>
  <c r="K311" i="7" l="1"/>
  <c r="F312" i="7"/>
  <c r="I312" i="6"/>
  <c r="J311" i="6"/>
  <c r="K312" i="7" l="1"/>
  <c r="F313" i="7"/>
  <c r="I313" i="6"/>
  <c r="J312" i="6"/>
  <c r="K313" i="7" l="1"/>
  <c r="F314" i="7"/>
  <c r="I314" i="6"/>
  <c r="J313" i="6"/>
  <c r="K314" i="7" l="1"/>
  <c r="F315" i="7"/>
  <c r="I315" i="6"/>
  <c r="J314" i="6"/>
  <c r="K315" i="7" l="1"/>
  <c r="F316" i="7"/>
  <c r="I316" i="6"/>
  <c r="J315" i="6"/>
  <c r="K316" i="7" l="1"/>
  <c r="F317" i="7"/>
  <c r="I317" i="6"/>
  <c r="J316" i="6"/>
  <c r="K317" i="7" l="1"/>
  <c r="F318" i="7"/>
  <c r="I318" i="6"/>
  <c r="J317" i="6"/>
  <c r="K318" i="7" l="1"/>
  <c r="F319" i="7"/>
  <c r="I319" i="6"/>
  <c r="J318" i="6"/>
  <c r="K319" i="7" l="1"/>
  <c r="F320" i="7"/>
  <c r="I320" i="6"/>
  <c r="J319" i="6"/>
  <c r="K320" i="7" l="1"/>
  <c r="F321" i="7"/>
  <c r="I321" i="6"/>
  <c r="J320" i="6"/>
  <c r="K321" i="7" l="1"/>
  <c r="F322" i="7"/>
  <c r="I322" i="6"/>
  <c r="J321" i="6"/>
  <c r="K322" i="7" l="1"/>
  <c r="F323" i="7"/>
  <c r="I323" i="6"/>
  <c r="J322" i="6"/>
  <c r="K323" i="7" l="1"/>
  <c r="F324" i="7"/>
  <c r="I324" i="6"/>
  <c r="J323" i="6"/>
  <c r="K324" i="7" l="1"/>
  <c r="F325" i="7"/>
  <c r="I325" i="6"/>
  <c r="J324" i="6"/>
  <c r="K325" i="7" l="1"/>
  <c r="F326" i="7"/>
  <c r="I326" i="6"/>
  <c r="J325" i="6"/>
  <c r="K326" i="7" l="1"/>
  <c r="F327" i="7"/>
  <c r="I327" i="6"/>
  <c r="J326" i="6"/>
  <c r="K327" i="7" l="1"/>
  <c r="F328" i="7"/>
  <c r="I328" i="6"/>
  <c r="J327" i="6"/>
  <c r="K328" i="7" l="1"/>
  <c r="F329" i="7"/>
  <c r="I329" i="6"/>
  <c r="J328" i="6"/>
  <c r="K329" i="7" l="1"/>
  <c r="F330" i="7"/>
  <c r="I330" i="6"/>
  <c r="J329" i="6"/>
  <c r="K330" i="7" l="1"/>
  <c r="F331" i="7"/>
  <c r="I331" i="6"/>
  <c r="J330" i="6"/>
  <c r="K331" i="7" l="1"/>
  <c r="F332" i="7"/>
  <c r="I332" i="6"/>
  <c r="J331" i="6"/>
  <c r="K332" i="7" l="1"/>
  <c r="F333" i="7"/>
  <c r="I333" i="6"/>
  <c r="J332" i="6"/>
  <c r="K333" i="7" l="1"/>
  <c r="F334" i="7"/>
  <c r="I334" i="6"/>
  <c r="J333" i="6"/>
  <c r="K334" i="7" l="1"/>
  <c r="F335" i="7"/>
  <c r="I335" i="6"/>
  <c r="J334" i="6"/>
  <c r="F336" i="7" l="1"/>
  <c r="K335" i="7"/>
  <c r="I336" i="6"/>
  <c r="J335" i="6"/>
  <c r="K336" i="7" l="1"/>
  <c r="F337" i="7"/>
  <c r="I337" i="6"/>
  <c r="J336" i="6"/>
  <c r="K337" i="7" l="1"/>
  <c r="F338" i="7"/>
  <c r="I338" i="6"/>
  <c r="J337" i="6"/>
  <c r="K338" i="7" l="1"/>
  <c r="F339" i="7"/>
  <c r="I339" i="6"/>
  <c r="J338" i="6"/>
  <c r="K339" i="7" l="1"/>
  <c r="F340" i="7"/>
  <c r="I340" i="6"/>
  <c r="J339" i="6"/>
  <c r="K340" i="7" l="1"/>
  <c r="F341" i="7"/>
  <c r="I341" i="6"/>
  <c r="J340" i="6"/>
  <c r="F342" i="7" l="1"/>
  <c r="K341" i="7"/>
  <c r="I342" i="6"/>
  <c r="J341" i="6"/>
  <c r="F343" i="7" l="1"/>
  <c r="K342" i="7"/>
  <c r="I343" i="6"/>
  <c r="J342" i="6"/>
  <c r="F344" i="7" l="1"/>
  <c r="K343" i="7"/>
  <c r="I344" i="6"/>
  <c r="J343" i="6"/>
  <c r="F345" i="7" l="1"/>
  <c r="K344" i="7"/>
  <c r="I345" i="6"/>
  <c r="J344" i="6"/>
  <c r="F346" i="7" l="1"/>
  <c r="K345" i="7"/>
  <c r="I346" i="6"/>
  <c r="J345" i="6"/>
  <c r="K346" i="7" l="1"/>
  <c r="F347" i="7"/>
  <c r="I347" i="6"/>
  <c r="J346" i="6"/>
  <c r="K347" i="7" l="1"/>
  <c r="F348" i="7"/>
  <c r="I348" i="6"/>
  <c r="J347" i="6"/>
  <c r="F349" i="7" l="1"/>
  <c r="K348" i="7"/>
  <c r="I349" i="6"/>
  <c r="J348" i="6"/>
  <c r="K349" i="7" l="1"/>
  <c r="F350" i="7"/>
  <c r="I350" i="6"/>
  <c r="J349" i="6"/>
  <c r="F351" i="7" l="1"/>
  <c r="K350" i="7"/>
  <c r="I351" i="6"/>
  <c r="J350" i="6"/>
  <c r="K351" i="7" l="1"/>
  <c r="F352" i="7"/>
  <c r="I352" i="6"/>
  <c r="J351" i="6"/>
  <c r="F353" i="7" l="1"/>
  <c r="K352" i="7"/>
  <c r="I353" i="6"/>
  <c r="J352" i="6"/>
  <c r="F354" i="7" l="1"/>
  <c r="K353" i="7"/>
  <c r="I354" i="6"/>
  <c r="J353" i="6"/>
  <c r="F355" i="7" l="1"/>
  <c r="K354" i="7"/>
  <c r="I355" i="6"/>
  <c r="J354" i="6"/>
  <c r="K355" i="7" l="1"/>
  <c r="F356" i="7"/>
  <c r="I356" i="6"/>
  <c r="J355" i="6"/>
  <c r="F357" i="7" l="1"/>
  <c r="K356" i="7"/>
  <c r="I357" i="6"/>
  <c r="J356" i="6"/>
  <c r="K357" i="7" l="1"/>
  <c r="F358" i="7"/>
  <c r="I358" i="6"/>
  <c r="J357" i="6"/>
  <c r="K358" i="7" l="1"/>
  <c r="F359" i="7"/>
  <c r="I359" i="6"/>
  <c r="J358" i="6"/>
  <c r="K359" i="7" l="1"/>
  <c r="F360" i="7"/>
  <c r="I360" i="6"/>
  <c r="J359" i="6"/>
  <c r="F361" i="7" l="1"/>
  <c r="K360" i="7"/>
  <c r="I361" i="6"/>
  <c r="J360" i="6"/>
  <c r="F362" i="7" l="1"/>
  <c r="K361" i="7"/>
  <c r="I362" i="6"/>
  <c r="J361" i="6"/>
  <c r="F363" i="7" l="1"/>
  <c r="K362" i="7"/>
  <c r="I363" i="6"/>
  <c r="J362" i="6"/>
  <c r="F364" i="7" l="1"/>
  <c r="K363" i="7"/>
  <c r="I364" i="6"/>
  <c r="J363" i="6"/>
  <c r="F365" i="7" l="1"/>
  <c r="K364" i="7"/>
  <c r="I365" i="6"/>
  <c r="J364" i="6"/>
  <c r="F366" i="7" l="1"/>
  <c r="K365" i="7"/>
  <c r="I366" i="6"/>
  <c r="J365" i="6"/>
  <c r="F367" i="7" l="1"/>
  <c r="K366" i="7"/>
  <c r="I367" i="6"/>
  <c r="J366" i="6"/>
  <c r="K367" i="7" l="1"/>
  <c r="F368" i="7"/>
  <c r="I368" i="6"/>
  <c r="J367" i="6"/>
  <c r="K368" i="7" l="1"/>
  <c r="F369" i="7"/>
  <c r="I369" i="6"/>
  <c r="J368" i="6"/>
  <c r="K369" i="7" l="1"/>
  <c r="F370" i="7"/>
  <c r="I370" i="6"/>
  <c r="J369" i="6"/>
  <c r="F371" i="7" l="1"/>
  <c r="K370" i="7"/>
  <c r="I371" i="6"/>
  <c r="J370" i="6"/>
  <c r="F372" i="7" l="1"/>
  <c r="K371" i="7"/>
  <c r="I372" i="6"/>
  <c r="J371" i="6"/>
  <c r="F373" i="7" l="1"/>
  <c r="K372" i="7"/>
  <c r="I373" i="6"/>
  <c r="J372" i="6"/>
  <c r="F374" i="7" l="1"/>
  <c r="K373" i="7"/>
  <c r="I374" i="6"/>
  <c r="J373" i="6"/>
  <c r="K374" i="7" l="1"/>
  <c r="F375" i="7"/>
  <c r="I375" i="6"/>
  <c r="J374" i="6"/>
  <c r="K375" i="7" l="1"/>
  <c r="F376" i="7"/>
  <c r="I376" i="6"/>
  <c r="J375" i="6"/>
  <c r="K376" i="7" l="1"/>
  <c r="F377" i="7"/>
  <c r="I377" i="6"/>
  <c r="J376" i="6"/>
  <c r="K377" i="7" l="1"/>
  <c r="F378" i="7"/>
  <c r="I378" i="6"/>
  <c r="J377" i="6"/>
  <c r="K378" i="7" l="1"/>
  <c r="F379" i="7"/>
  <c r="I379" i="6"/>
  <c r="J378" i="6"/>
  <c r="K379" i="7" l="1"/>
  <c r="F380" i="7"/>
  <c r="I380" i="6"/>
  <c r="J379" i="6"/>
  <c r="K380" i="7" l="1"/>
  <c r="F381" i="7"/>
  <c r="I381" i="6"/>
  <c r="J380" i="6"/>
  <c r="K381" i="7" l="1"/>
  <c r="F382" i="7"/>
  <c r="I382" i="6"/>
  <c r="J381" i="6"/>
  <c r="K382" i="7" l="1"/>
  <c r="F383" i="7"/>
  <c r="I383" i="6"/>
  <c r="J382" i="6"/>
  <c r="K383" i="7" l="1"/>
  <c r="F384" i="7"/>
  <c r="I384" i="6"/>
  <c r="J383" i="6"/>
  <c r="F385" i="7" l="1"/>
  <c r="K384" i="7"/>
  <c r="I385" i="6"/>
  <c r="J384" i="6"/>
  <c r="F386" i="7" l="1"/>
  <c r="K385" i="7"/>
  <c r="I386" i="6"/>
  <c r="J385" i="6"/>
  <c r="F387" i="7" l="1"/>
  <c r="K386" i="7"/>
  <c r="I387" i="6"/>
  <c r="J386" i="6"/>
  <c r="K387" i="7" l="1"/>
  <c r="F388" i="7"/>
  <c r="I388" i="6"/>
  <c r="J387" i="6"/>
  <c r="F389" i="7" l="1"/>
  <c r="K388" i="7"/>
  <c r="I389" i="6"/>
  <c r="J388" i="6"/>
  <c r="F390" i="7" l="1"/>
  <c r="K389" i="7"/>
  <c r="I390" i="6"/>
  <c r="J389" i="6"/>
  <c r="F391" i="7" l="1"/>
  <c r="K390" i="7"/>
  <c r="I391" i="6"/>
  <c r="J390" i="6"/>
  <c r="K391" i="7" l="1"/>
  <c r="F392" i="7"/>
  <c r="I392" i="6"/>
  <c r="J391" i="6"/>
  <c r="F393" i="7" l="1"/>
  <c r="K392" i="7"/>
  <c r="I393" i="6"/>
  <c r="J392" i="6"/>
  <c r="F394" i="7" l="1"/>
  <c r="K393" i="7"/>
  <c r="I394" i="6"/>
  <c r="J393" i="6"/>
  <c r="F395" i="7" l="1"/>
  <c r="K394" i="7"/>
  <c r="I395" i="6"/>
  <c r="J394" i="6"/>
  <c r="F396" i="7" l="1"/>
  <c r="K395" i="7"/>
  <c r="I396" i="6"/>
  <c r="J395" i="6"/>
  <c r="F397" i="7" l="1"/>
  <c r="K396" i="7"/>
  <c r="I397" i="6"/>
  <c r="J396" i="6"/>
  <c r="F398" i="7" l="1"/>
  <c r="K397" i="7"/>
  <c r="I398" i="6"/>
  <c r="J397" i="6"/>
  <c r="K398" i="7" l="1"/>
  <c r="F399" i="7"/>
  <c r="I399" i="6"/>
  <c r="J398" i="6"/>
  <c r="K399" i="7" l="1"/>
  <c r="F400" i="7"/>
  <c r="I400" i="6"/>
  <c r="J399" i="6"/>
  <c r="F401" i="7" l="1"/>
  <c r="K400" i="7"/>
  <c r="I401" i="6"/>
  <c r="J400" i="6"/>
  <c r="K401" i="7" l="1"/>
  <c r="F402" i="7"/>
  <c r="I402" i="6"/>
  <c r="J401" i="6"/>
  <c r="K402" i="7" l="1"/>
  <c r="F403" i="7"/>
  <c r="I403" i="6"/>
  <c r="J402" i="6"/>
  <c r="F404" i="7" l="1"/>
  <c r="K403" i="7"/>
  <c r="I404" i="6"/>
  <c r="J403" i="6"/>
  <c r="F405" i="7" l="1"/>
  <c r="K404" i="7"/>
  <c r="I405" i="6"/>
  <c r="J404" i="6"/>
  <c r="F406" i="7" l="1"/>
  <c r="K405" i="7"/>
  <c r="I406" i="6"/>
  <c r="J405" i="6"/>
  <c r="F407" i="7" l="1"/>
  <c r="K406" i="7"/>
  <c r="I407" i="6"/>
  <c r="J406" i="6"/>
  <c r="F408" i="7" l="1"/>
  <c r="K407" i="7"/>
  <c r="I408" i="6"/>
  <c r="J407" i="6"/>
  <c r="F409" i="7" l="1"/>
  <c r="K408" i="7"/>
  <c r="I409" i="6"/>
  <c r="J408" i="6"/>
  <c r="F410" i="7" l="1"/>
  <c r="K409" i="7"/>
  <c r="I410" i="6"/>
  <c r="J409" i="6"/>
  <c r="K410" i="7" l="1"/>
  <c r="F411" i="7"/>
  <c r="I411" i="6"/>
  <c r="J410" i="6"/>
  <c r="K411" i="7" l="1"/>
  <c r="F412" i="7"/>
  <c r="I412" i="6"/>
  <c r="J411" i="6"/>
  <c r="F413" i="7" l="1"/>
  <c r="K412" i="7"/>
  <c r="I413" i="6"/>
  <c r="J412" i="6"/>
  <c r="F414" i="7" l="1"/>
  <c r="K413" i="7"/>
  <c r="I414" i="6"/>
  <c r="J413" i="6"/>
  <c r="F415" i="7" l="1"/>
  <c r="K414" i="7"/>
  <c r="I415" i="6"/>
  <c r="J414" i="6"/>
  <c r="K415" i="7" l="1"/>
  <c r="F416" i="7"/>
  <c r="I416" i="6"/>
  <c r="J416" i="6" s="1"/>
  <c r="J415" i="6"/>
  <c r="F417" i="7" l="1"/>
  <c r="K416" i="7"/>
  <c r="F418" i="7" l="1"/>
  <c r="K417" i="7"/>
  <c r="F419" i="7" l="1"/>
  <c r="K418" i="7"/>
  <c r="F420" i="7" l="1"/>
  <c r="K419" i="7"/>
  <c r="F421" i="7" l="1"/>
  <c r="K420" i="7"/>
  <c r="F422" i="7" l="1"/>
  <c r="K421" i="7"/>
  <c r="F423" i="7" l="1"/>
  <c r="K422" i="7"/>
  <c r="F424" i="7" l="1"/>
  <c r="K423" i="7"/>
  <c r="K424" i="7" l="1"/>
  <c r="F425" i="7"/>
  <c r="K425" i="7" l="1"/>
  <c r="F426" i="7"/>
  <c r="K426" i="7" l="1"/>
  <c r="F427" i="7"/>
  <c r="K427" i="7" l="1"/>
  <c r="F428" i="7"/>
  <c r="K428" i="7" l="1"/>
  <c r="F429" i="7"/>
  <c r="K429" i="7" l="1"/>
  <c r="F430" i="7"/>
  <c r="K430" i="7" l="1"/>
  <c r="F431" i="7"/>
  <c r="K431" i="7" l="1"/>
  <c r="F432" i="7"/>
  <c r="F433" i="7" l="1"/>
  <c r="K432" i="7"/>
  <c r="F434" i="7" l="1"/>
  <c r="K433" i="7"/>
  <c r="F435" i="7" l="1"/>
  <c r="K434" i="7"/>
  <c r="F436" i="7" l="1"/>
  <c r="K435" i="7"/>
  <c r="K436" i="7" l="1"/>
  <c r="F437" i="7"/>
  <c r="F438" i="7" l="1"/>
  <c r="K437" i="7"/>
  <c r="F439" i="7" l="1"/>
  <c r="K438" i="7"/>
  <c r="F440" i="7" l="1"/>
  <c r="K439" i="7"/>
  <c r="F441" i="7" l="1"/>
  <c r="K440" i="7"/>
  <c r="F442" i="7" l="1"/>
  <c r="K441" i="7"/>
  <c r="F443" i="7" l="1"/>
  <c r="K442" i="7"/>
  <c r="K443" i="7" l="1"/>
  <c r="F444" i="7"/>
  <c r="K444" i="7" l="1"/>
  <c r="F445" i="7"/>
  <c r="K445" i="7" l="1"/>
  <c r="F446" i="7"/>
  <c r="F447" i="7" l="1"/>
  <c r="K446" i="7"/>
  <c r="K447" i="7" l="1"/>
  <c r="F448" i="7"/>
  <c r="F449" i="7" l="1"/>
  <c r="K448" i="7"/>
  <c r="K449" i="7" l="1"/>
  <c r="F450" i="7"/>
  <c r="F451" i="7" l="1"/>
  <c r="K450" i="7"/>
  <c r="F452" i="7" l="1"/>
  <c r="K451" i="7"/>
  <c r="F453" i="7" l="1"/>
  <c r="K452" i="7"/>
  <c r="F454" i="7" l="1"/>
  <c r="K453" i="7"/>
  <c r="F455" i="7" l="1"/>
  <c r="K454" i="7"/>
  <c r="F456" i="7" l="1"/>
  <c r="K455" i="7"/>
  <c r="K456" i="7" l="1"/>
  <c r="F457" i="7"/>
  <c r="K457" i="7" l="1"/>
  <c r="F458" i="7"/>
  <c r="K458" i="7" l="1"/>
  <c r="F459" i="7"/>
  <c r="K459" i="7" l="1"/>
  <c r="F460" i="7"/>
  <c r="K460" i="7" l="1"/>
  <c r="F461" i="7"/>
  <c r="K461" i="7" l="1"/>
  <c r="F462" i="7"/>
  <c r="K462" i="7" l="1"/>
  <c r="F463" i="7"/>
  <c r="K463" i="7" l="1"/>
  <c r="F464" i="7"/>
  <c r="K464" i="7" l="1"/>
  <c r="F465" i="7"/>
  <c r="K465" i="7" l="1"/>
  <c r="F466" i="7"/>
  <c r="K466" i="7" l="1"/>
  <c r="F467" i="7"/>
  <c r="K467" i="7" l="1"/>
  <c r="F468" i="7"/>
  <c r="K468" i="7" l="1"/>
  <c r="F469" i="7"/>
  <c r="K469" i="7" l="1"/>
  <c r="F470" i="7"/>
  <c r="K470" i="7" l="1"/>
  <c r="F471" i="7"/>
  <c r="K471" i="7" l="1"/>
  <c r="F472" i="7"/>
  <c r="K472" i="7" l="1"/>
  <c r="F473" i="7"/>
  <c r="K473" i="7" l="1"/>
  <c r="F474" i="7"/>
  <c r="K474" i="7" l="1"/>
  <c r="F475" i="7"/>
  <c r="K475" i="7" l="1"/>
  <c r="F476" i="7"/>
  <c r="K476" i="7" l="1"/>
  <c r="F477" i="7"/>
  <c r="K477" i="7" l="1"/>
  <c r="F478" i="7"/>
  <c r="K478" i="7" l="1"/>
  <c r="F479" i="7"/>
  <c r="K479" i="7" l="1"/>
  <c r="F480" i="7"/>
  <c r="K480" i="7" l="1"/>
  <c r="F481" i="7"/>
  <c r="K481" i="7" l="1"/>
  <c r="F482" i="7"/>
  <c r="K482" i="7" l="1"/>
  <c r="F483" i="7"/>
  <c r="K483" i="7" l="1"/>
  <c r="F484" i="7"/>
  <c r="K484" i="7" l="1"/>
  <c r="F485" i="7"/>
  <c r="K485" i="7" l="1"/>
  <c r="F486" i="7"/>
  <c r="K486" i="7" l="1"/>
  <c r="F487" i="7"/>
  <c r="K487" i="7" l="1"/>
  <c r="F488" i="7"/>
  <c r="K488" i="7" l="1"/>
  <c r="F489" i="7"/>
  <c r="K489" i="7" l="1"/>
  <c r="F490" i="7"/>
  <c r="K490" i="7" l="1"/>
  <c r="F491" i="7"/>
  <c r="K491" i="7" l="1"/>
  <c r="F492" i="7"/>
  <c r="K492" i="7" l="1"/>
  <c r="F493" i="7"/>
  <c r="K493" i="7" l="1"/>
  <c r="F494" i="7"/>
  <c r="K494" i="7" l="1"/>
  <c r="F495" i="7"/>
  <c r="K495" i="7" l="1"/>
  <c r="F496" i="7"/>
  <c r="K496" i="7" l="1"/>
  <c r="F497" i="7"/>
  <c r="K497" i="7" l="1"/>
  <c r="F498" i="7"/>
  <c r="K498" i="7" l="1"/>
  <c r="F499" i="7"/>
  <c r="K499" i="7" l="1"/>
  <c r="F500" i="7"/>
  <c r="K500" i="7" l="1"/>
  <c r="F501" i="7"/>
  <c r="K501" i="7" l="1"/>
  <c r="F502" i="7"/>
  <c r="K502" i="7" l="1"/>
  <c r="F503" i="7"/>
  <c r="K503" i="7" s="1"/>
  <c r="F2" i="5"/>
  <c r="F3" i="5"/>
  <c r="F4" i="5"/>
  <c r="F5" i="5" s="1"/>
  <c r="F6" i="5" s="1"/>
  <c r="F7" i="5" s="1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s="1"/>
  <c r="F38" i="5" s="1"/>
  <c r="F39" i="5" s="1"/>
  <c r="F40" i="5" s="1"/>
  <c r="F41" i="5" s="1"/>
  <c r="F42" i="5" s="1"/>
  <c r="F43" i="5" s="1"/>
  <c r="F44" i="5" s="1"/>
  <c r="F45" i="5" s="1"/>
  <c r="F46" i="5" s="1"/>
  <c r="F47" i="5" s="1"/>
  <c r="F48" i="5" s="1"/>
  <c r="F49" i="5" s="1"/>
  <c r="F50" i="5" s="1"/>
  <c r="F51" i="5" s="1"/>
  <c r="F52" i="5" s="1"/>
  <c r="F53" i="5" s="1"/>
  <c r="F54" i="5" s="1"/>
  <c r="F55" i="5" s="1"/>
  <c r="F56" i="5" s="1"/>
  <c r="F57" i="5" s="1"/>
  <c r="F58" i="5" s="1"/>
  <c r="F59" i="5" s="1"/>
  <c r="F60" i="5" s="1"/>
  <c r="F61" i="5" s="1"/>
  <c r="F62" i="5" s="1"/>
  <c r="F63" i="5" s="1"/>
  <c r="F64" i="5" s="1"/>
  <c r="F65" i="5" s="1"/>
  <c r="F66" i="5" s="1"/>
  <c r="F67" i="5" s="1"/>
  <c r="F68" i="5" s="1"/>
  <c r="F69" i="5" s="1"/>
  <c r="F70" i="5" s="1"/>
  <c r="F71" i="5" s="1"/>
  <c r="F72" i="5" s="1"/>
  <c r="F73" i="5" s="1"/>
  <c r="F74" i="5" s="1"/>
  <c r="F75" i="5" s="1"/>
  <c r="F76" i="5" s="1"/>
  <c r="F77" i="5" s="1"/>
  <c r="F78" i="5" s="1"/>
  <c r="F79" i="5" s="1"/>
  <c r="F80" i="5" s="1"/>
  <c r="F81" i="5" s="1"/>
  <c r="F82" i="5" s="1"/>
  <c r="F83" i="5" s="1"/>
  <c r="F84" i="5" s="1"/>
  <c r="F85" i="5" s="1"/>
  <c r="F86" i="5" s="1"/>
  <c r="F87" i="5" s="1"/>
  <c r="F88" i="5" s="1"/>
  <c r="F89" i="5" s="1"/>
  <c r="F90" i="5" s="1"/>
  <c r="F91" i="5" s="1"/>
  <c r="F92" i="5" s="1"/>
  <c r="F93" i="5" s="1"/>
  <c r="F94" i="5" s="1"/>
  <c r="F95" i="5" s="1"/>
  <c r="F96" i="5" s="1"/>
  <c r="F97" i="5" s="1"/>
  <c r="F98" i="5" s="1"/>
  <c r="F99" i="5" s="1"/>
  <c r="F100" i="5" s="1"/>
  <c r="F101" i="5" s="1"/>
  <c r="F102" i="5" s="1"/>
  <c r="F103" i="5" s="1"/>
  <c r="F104" i="5" s="1"/>
  <c r="F105" i="5" s="1"/>
  <c r="F106" i="5" s="1"/>
  <c r="F107" i="5" s="1"/>
  <c r="F108" i="5" s="1"/>
  <c r="F109" i="5" s="1"/>
  <c r="F110" i="5" s="1"/>
  <c r="F111" i="5" s="1"/>
  <c r="F112" i="5" s="1"/>
  <c r="F113" i="5" s="1"/>
  <c r="F114" i="5" s="1"/>
  <c r="F115" i="5" s="1"/>
  <c r="F116" i="5" s="1"/>
  <c r="F117" i="5" s="1"/>
  <c r="F118" i="5" s="1"/>
  <c r="F119" i="5" s="1"/>
  <c r="F120" i="5" s="1"/>
  <c r="F121" i="5" s="1"/>
  <c r="F122" i="5" s="1"/>
  <c r="F123" i="5" s="1"/>
  <c r="F124" i="5" s="1"/>
  <c r="F125" i="5" s="1"/>
  <c r="F126" i="5" s="1"/>
  <c r="F127" i="5" s="1"/>
  <c r="F128" i="5" s="1"/>
  <c r="F129" i="5" s="1"/>
  <c r="F130" i="5" s="1"/>
  <c r="F131" i="5" s="1"/>
  <c r="F132" i="5" s="1"/>
  <c r="F133" i="5" s="1"/>
  <c r="F134" i="5" s="1"/>
  <c r="F135" i="5" s="1"/>
  <c r="F136" i="5" s="1"/>
  <c r="F137" i="5" s="1"/>
  <c r="F138" i="5" s="1"/>
  <c r="F139" i="5" s="1"/>
  <c r="F140" i="5" s="1"/>
  <c r="F141" i="5" s="1"/>
  <c r="F142" i="5" s="1"/>
  <c r="F143" i="5" s="1"/>
  <c r="F144" i="5" s="1"/>
  <c r="F145" i="5" s="1"/>
  <c r="F146" i="5" s="1"/>
  <c r="F147" i="5" s="1"/>
  <c r="F148" i="5" s="1"/>
  <c r="F149" i="5" s="1"/>
  <c r="F150" i="5" s="1"/>
  <c r="F151" i="5" s="1"/>
  <c r="F152" i="5" s="1"/>
  <c r="F153" i="5" s="1"/>
  <c r="F154" i="5" s="1"/>
  <c r="F155" i="5" s="1"/>
  <c r="F156" i="5" s="1"/>
  <c r="F157" i="5" s="1"/>
  <c r="F158" i="5" s="1"/>
  <c r="F159" i="5" s="1"/>
  <c r="F160" i="5" s="1"/>
  <c r="F161" i="5" s="1"/>
  <c r="F162" i="5" s="1"/>
  <c r="F163" i="5" s="1"/>
  <c r="F164" i="5" s="1"/>
  <c r="F165" i="5" s="1"/>
  <c r="F166" i="5" s="1"/>
  <c r="F167" i="5" s="1"/>
  <c r="F168" i="5" s="1"/>
  <c r="F169" i="5" s="1"/>
  <c r="F170" i="5" s="1"/>
  <c r="F171" i="5" s="1"/>
  <c r="F172" i="5" s="1"/>
  <c r="F173" i="5" s="1"/>
  <c r="F174" i="5" s="1"/>
  <c r="F175" i="5" s="1"/>
  <c r="F176" i="5" s="1"/>
  <c r="F177" i="5" s="1"/>
  <c r="F178" i="5" s="1"/>
  <c r="F179" i="5" s="1"/>
  <c r="F180" i="5" s="1"/>
  <c r="F181" i="5" s="1"/>
  <c r="F182" i="5" s="1"/>
  <c r="F183" i="5" s="1"/>
  <c r="F184" i="5" s="1"/>
  <c r="F185" i="5" s="1"/>
  <c r="F186" i="5" s="1"/>
  <c r="F187" i="5" s="1"/>
  <c r="F188" i="5" s="1"/>
  <c r="F189" i="5" s="1"/>
  <c r="F190" i="5" s="1"/>
  <c r="F191" i="5" s="1"/>
  <c r="F192" i="5" s="1"/>
  <c r="F193" i="5" s="1"/>
  <c r="F194" i="5" s="1"/>
  <c r="F195" i="5" s="1"/>
  <c r="F196" i="5" s="1"/>
  <c r="F197" i="5" s="1"/>
  <c r="F198" i="5" s="1"/>
  <c r="F199" i="5" s="1"/>
  <c r="F200" i="5" s="1"/>
  <c r="F201" i="5" s="1"/>
  <c r="F202" i="5" s="1"/>
  <c r="F203" i="5" s="1"/>
  <c r="F204" i="5" s="1"/>
  <c r="F205" i="5" s="1"/>
  <c r="F206" i="5" s="1"/>
  <c r="F207" i="5" s="1"/>
  <c r="F208" i="5" s="1"/>
  <c r="F209" i="5" s="1"/>
  <c r="F210" i="5" s="1"/>
  <c r="F211" i="5" s="1"/>
  <c r="F212" i="5" s="1"/>
  <c r="F213" i="5" s="1"/>
  <c r="F214" i="5" s="1"/>
  <c r="F215" i="5" s="1"/>
  <c r="F216" i="5" s="1"/>
  <c r="F217" i="5" s="1"/>
  <c r="F218" i="5" s="1"/>
  <c r="F219" i="5" s="1"/>
  <c r="F220" i="5" s="1"/>
  <c r="F221" i="5" s="1"/>
  <c r="F222" i="5" s="1"/>
  <c r="F223" i="5" s="1"/>
  <c r="F224" i="5" s="1"/>
  <c r="F225" i="5" s="1"/>
  <c r="F226" i="5" s="1"/>
  <c r="F227" i="5" s="1"/>
  <c r="F228" i="5" s="1"/>
  <c r="F229" i="5" s="1"/>
  <c r="F230" i="5" s="1"/>
  <c r="F231" i="5" s="1"/>
  <c r="F232" i="5" s="1"/>
  <c r="F233" i="5" s="1"/>
  <c r="F234" i="5" s="1"/>
  <c r="F235" i="5" s="1"/>
  <c r="F236" i="5" s="1"/>
  <c r="F237" i="5" s="1"/>
  <c r="F238" i="5" s="1"/>
  <c r="F239" i="5" s="1"/>
  <c r="F240" i="5" s="1"/>
  <c r="F241" i="5" s="1"/>
  <c r="F242" i="5" s="1"/>
  <c r="F243" i="5" s="1"/>
  <c r="F244" i="5" s="1"/>
  <c r="F245" i="5" s="1"/>
  <c r="F246" i="5" s="1"/>
  <c r="F247" i="5" s="1"/>
  <c r="F248" i="5" s="1"/>
  <c r="F249" i="5" s="1"/>
  <c r="F250" i="5" s="1"/>
  <c r="F251" i="5" s="1"/>
  <c r="F252" i="5" s="1"/>
  <c r="F253" i="5" s="1"/>
  <c r="F254" i="5" s="1"/>
  <c r="F255" i="5" s="1"/>
  <c r="F256" i="5" s="1"/>
  <c r="F257" i="5" s="1"/>
  <c r="F258" i="5" s="1"/>
  <c r="F259" i="5" s="1"/>
  <c r="F260" i="5" s="1"/>
  <c r="F261" i="5" s="1"/>
  <c r="F262" i="5" s="1"/>
  <c r="F263" i="5" s="1"/>
  <c r="F264" i="5" s="1"/>
  <c r="F265" i="5" s="1"/>
  <c r="F266" i="5" s="1"/>
  <c r="F267" i="5" s="1"/>
  <c r="F268" i="5" s="1"/>
  <c r="F269" i="5" s="1"/>
  <c r="F270" i="5" s="1"/>
  <c r="F271" i="5" s="1"/>
  <c r="F272" i="5" s="1"/>
  <c r="F273" i="5" s="1"/>
  <c r="F274" i="5" s="1"/>
  <c r="F275" i="5" s="1"/>
  <c r="F276" i="5" s="1"/>
  <c r="F277" i="5" s="1"/>
  <c r="F278" i="5" s="1"/>
  <c r="F279" i="5" s="1"/>
  <c r="F280" i="5" s="1"/>
  <c r="F281" i="5" s="1"/>
  <c r="F282" i="5" s="1"/>
  <c r="F283" i="5" s="1"/>
  <c r="F284" i="5" s="1"/>
  <c r="F285" i="5" s="1"/>
  <c r="F286" i="5" s="1"/>
  <c r="F287" i="5" s="1"/>
  <c r="F288" i="5" s="1"/>
  <c r="F289" i="5" s="1"/>
  <c r="F290" i="5" s="1"/>
  <c r="F291" i="5" s="1"/>
  <c r="F292" i="5" s="1"/>
  <c r="F293" i="5" s="1"/>
  <c r="F294" i="5" s="1"/>
  <c r="F295" i="5" s="1"/>
  <c r="F296" i="5" s="1"/>
  <c r="F297" i="5" s="1"/>
  <c r="F298" i="5" s="1"/>
  <c r="F299" i="5" s="1"/>
  <c r="F300" i="5" s="1"/>
  <c r="F301" i="5" s="1"/>
  <c r="F302" i="5" s="1"/>
  <c r="F303" i="5" s="1"/>
  <c r="F304" i="5" s="1"/>
  <c r="F305" i="5" s="1"/>
  <c r="F306" i="5" s="1"/>
  <c r="F307" i="5" s="1"/>
  <c r="F308" i="5" s="1"/>
  <c r="F309" i="5" s="1"/>
  <c r="F310" i="5" s="1"/>
  <c r="F311" i="5" s="1"/>
  <c r="F312" i="5" s="1"/>
  <c r="F313" i="5" s="1"/>
  <c r="F314" i="5" s="1"/>
  <c r="F315" i="5" s="1"/>
  <c r="F316" i="5" s="1"/>
  <c r="F317" i="5" s="1"/>
  <c r="F318" i="5" s="1"/>
  <c r="F319" i="5" s="1"/>
  <c r="F320" i="5" s="1"/>
  <c r="F321" i="5" s="1"/>
  <c r="F322" i="5" s="1"/>
  <c r="F323" i="5" s="1"/>
  <c r="F324" i="5" s="1"/>
  <c r="F325" i="5" s="1"/>
  <c r="F326" i="5" s="1"/>
  <c r="F327" i="5" s="1"/>
  <c r="F328" i="5" s="1"/>
  <c r="F329" i="5" s="1"/>
  <c r="F330" i="5" s="1"/>
  <c r="F331" i="5" s="1"/>
  <c r="F332" i="5" s="1"/>
  <c r="F333" i="5" s="1"/>
  <c r="F334" i="5" s="1"/>
  <c r="F335" i="5" s="1"/>
  <c r="F336" i="5" s="1"/>
  <c r="F337" i="5" s="1"/>
  <c r="F338" i="5" s="1"/>
  <c r="F339" i="5" s="1"/>
  <c r="F340" i="5" s="1"/>
  <c r="F341" i="5" s="1"/>
  <c r="F342" i="5" s="1"/>
  <c r="F343" i="5" s="1"/>
  <c r="F344" i="5" s="1"/>
  <c r="F345" i="5" s="1"/>
  <c r="F346" i="5" s="1"/>
  <c r="F347" i="5" s="1"/>
  <c r="F348" i="5" s="1"/>
  <c r="F349" i="5" s="1"/>
  <c r="F350" i="5" s="1"/>
  <c r="F351" i="5" s="1"/>
  <c r="F352" i="5" s="1"/>
  <c r="F353" i="5" s="1"/>
  <c r="F354" i="5" s="1"/>
  <c r="F355" i="5" s="1"/>
  <c r="F356" i="5" s="1"/>
  <c r="F357" i="5" s="1"/>
  <c r="F358" i="5" s="1"/>
  <c r="F359" i="5" s="1"/>
  <c r="F360" i="5" s="1"/>
  <c r="F361" i="5" s="1"/>
  <c r="F362" i="5" s="1"/>
  <c r="F363" i="5" s="1"/>
  <c r="F364" i="5" s="1"/>
  <c r="F365" i="5" s="1"/>
  <c r="F366" i="5" s="1"/>
  <c r="F367" i="5" s="1"/>
  <c r="F368" i="5" s="1"/>
  <c r="F369" i="5" s="1"/>
  <c r="F370" i="5" s="1"/>
  <c r="F371" i="5" s="1"/>
  <c r="F372" i="5" s="1"/>
  <c r="F373" i="5" s="1"/>
  <c r="F374" i="5" s="1"/>
  <c r="F375" i="5" s="1"/>
  <c r="F376" i="5" s="1"/>
  <c r="F377" i="5" s="1"/>
  <c r="F378" i="5" s="1"/>
  <c r="F379" i="5" s="1"/>
  <c r="F380" i="5" s="1"/>
  <c r="F381" i="5" s="1"/>
  <c r="F382" i="5" s="1"/>
  <c r="F383" i="5" s="1"/>
  <c r="F384" i="5" s="1"/>
  <c r="F385" i="5" s="1"/>
  <c r="F386" i="5" s="1"/>
  <c r="F387" i="5" s="1"/>
  <c r="F388" i="5" s="1"/>
  <c r="F389" i="5" s="1"/>
  <c r="F390" i="5" s="1"/>
  <c r="F391" i="5" s="1"/>
  <c r="F392" i="5" s="1"/>
  <c r="F393" i="5" s="1"/>
  <c r="F394" i="5" s="1"/>
  <c r="F395" i="5" s="1"/>
  <c r="F396" i="5" s="1"/>
  <c r="F397" i="5" s="1"/>
  <c r="F398" i="5" s="1"/>
  <c r="F399" i="5" s="1"/>
  <c r="F400" i="5" s="1"/>
  <c r="F401" i="5" s="1"/>
  <c r="F402" i="5" s="1"/>
  <c r="F403" i="5" s="1"/>
  <c r="F404" i="5" s="1"/>
  <c r="F405" i="5" s="1"/>
  <c r="F406" i="5" s="1"/>
  <c r="F407" i="5" s="1"/>
  <c r="F408" i="5" s="1"/>
  <c r="F409" i="5" s="1"/>
  <c r="F410" i="5" s="1"/>
  <c r="F411" i="5" s="1"/>
  <c r="F412" i="5" s="1"/>
  <c r="F413" i="5" s="1"/>
  <c r="F414" i="5" s="1"/>
  <c r="F415" i="5" s="1"/>
  <c r="F416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Garry Booth</author>
  </authors>
  <commentList>
    <comment ref="M2" authorId="0" shapeId="0" xr:uid="{7036A64E-66E7-4446-8471-DA1F27E654D8}">
      <text>
        <r>
          <rPr>
            <b/>
            <sz val="9"/>
            <color indexed="81"/>
            <rFont val="Tahoma"/>
            <family val="2"/>
          </rPr>
          <t>Garry Booth:</t>
        </r>
        <r>
          <rPr>
            <sz val="9"/>
            <color indexed="81"/>
            <rFont val="Tahoma"/>
            <family val="2"/>
          </rPr>
          <t xml:space="preserve">
Total Expenditure included on the statement number to the left. SNT = Statement Number Total</t>
        </r>
      </text>
    </comment>
    <comment ref="V2" authorId="0" shapeId="0" xr:uid="{B1E36B5C-5922-41DA-8A3F-F4D6A920AAA9}">
      <text>
        <r>
          <rPr>
            <b/>
            <sz val="9"/>
            <color indexed="81"/>
            <rFont val="Tahoma"/>
            <family val="2"/>
          </rPr>
          <t>Garry Booth:</t>
        </r>
        <r>
          <rPr>
            <sz val="9"/>
            <color indexed="81"/>
            <rFont val="Tahoma"/>
            <family val="2"/>
          </rPr>
          <t xml:space="preserve">
Total Expenditure included on the statement number to the left. SNT = Statement Number Total</t>
        </r>
      </text>
    </comment>
  </commentList>
</comments>
</file>

<file path=xl/sharedStrings.xml><?xml version="1.0" encoding="utf-8"?>
<sst xmlns="http://schemas.openxmlformats.org/spreadsheetml/2006/main" count="6868" uniqueCount="990">
  <si>
    <t>Invoice Number</t>
  </si>
  <si>
    <t>Booking Date</t>
  </si>
  <si>
    <t>Bank Date</t>
  </si>
  <si>
    <t>Type</t>
  </si>
  <si>
    <t>Income Type</t>
  </si>
  <si>
    <t>Column1</t>
  </si>
  <si>
    <t>Income Received From</t>
  </si>
  <si>
    <t>Cash, BACs or Cheque</t>
  </si>
  <si>
    <t>Income</t>
  </si>
  <si>
    <t>To Bank</t>
  </si>
  <si>
    <t>Transfer Date</t>
  </si>
  <si>
    <t>Statement No.</t>
  </si>
  <si>
    <t>Total on Statement</t>
  </si>
  <si>
    <t>Date</t>
  </si>
  <si>
    <t>Description</t>
  </si>
  <si>
    <t>Payment</t>
  </si>
  <si>
    <t>Receipt</t>
  </si>
  <si>
    <t>Balance</t>
  </si>
  <si>
    <t>Account Name</t>
  </si>
  <si>
    <t>Account Number</t>
  </si>
  <si>
    <t>D/D</t>
  </si>
  <si>
    <t>HART VILL HALL M</t>
  </si>
  <si>
    <t>600119-88640418</t>
  </si>
  <si>
    <t>DPC</t>
  </si>
  <si>
    <t>BAC</t>
  </si>
  <si>
    <t>C/R</t>
  </si>
  <si>
    <t>ANNAT DC &amp;M L PP , ANNAT , VIA MOBILE - PYMT</t>
  </si>
  <si>
    <t>GREGORY KE ADGD, GREGORY , VIA ONLINE - PYMT</t>
  </si>
  <si>
    <t>OLIVER J , Janet Oliver , VIA MOBILE - PYMT</t>
  </si>
  <si>
    <t>GOCARDLESS , OLIVE-X79ZRKYKD9SY</t>
  </si>
  <si>
    <t>CHQ</t>
  </si>
  <si>
    <t>LOTTERY LICENCE23 , HVH LOTTERY , VIA ONLINE - PYMT</t>
  </si>
  <si>
    <t>D BUTTERWORTH , INV001373 HVH , VIA ONLINE - PYMT</t>
  </si>
  <si>
    <t>MAIN GRANTS</t>
  </si>
  <si>
    <t>DERBYSHIRE DALES , DERBYS DALES</t>
  </si>
  <si>
    <t>MRS ANNE LEWIS , A LEWIS</t>
  </si>
  <si>
    <t>NATIONAL TRUST , 88640418</t>
  </si>
  <si>
    <t>JONES A W &amp; P A , JONES , VIA ONLINE - PYMT</t>
  </si>
  <si>
    <t>MANSON W A &amp; C M , MANSON , VIA MOBILE - PYMT</t>
  </si>
  <si>
    <t>DENNIS G &amp; A , CROWE , VIA MOBILE - LVP</t>
  </si>
  <si>
    <t>Date of Transaction</t>
  </si>
  <si>
    <t>Expenditure Type</t>
  </si>
  <si>
    <t>Expenditure Detail</t>
  </si>
  <si>
    <t>Invoice No.</t>
  </si>
  <si>
    <t>Amount</t>
  </si>
  <si>
    <t>Payment Method</t>
  </si>
  <si>
    <t>Statement No</t>
  </si>
  <si>
    <t>Expenditure 2023/24</t>
  </si>
  <si>
    <t>Local</t>
  </si>
  <si>
    <t>Non Local</t>
  </si>
  <si>
    <t>Donation</t>
  </si>
  <si>
    <t>Sundries</t>
  </si>
  <si>
    <t>Tens Licence</t>
  </si>
  <si>
    <t>Oil</t>
  </si>
  <si>
    <t>Refuse Collection</t>
  </si>
  <si>
    <t>Repairs &amp; Maintenance</t>
  </si>
  <si>
    <t>Music Licence</t>
  </si>
  <si>
    <t>Cleaning</t>
  </si>
  <si>
    <t>Insurance</t>
  </si>
  <si>
    <t>Lottery Licence</t>
  </si>
  <si>
    <t>Equipment</t>
  </si>
  <si>
    <t>NHS Fund</t>
  </si>
  <si>
    <t>Accountancy</t>
  </si>
  <si>
    <t>Petty Cash</t>
  </si>
  <si>
    <t>Petty Cash In</t>
  </si>
  <si>
    <t>Type Petty Cash</t>
  </si>
  <si>
    <t>Petty Cash Expenditure Details</t>
  </si>
  <si>
    <t>Voucher No.</t>
  </si>
  <si>
    <t>Petty Cash Out</t>
  </si>
  <si>
    <t>Petty Cash O/B</t>
  </si>
  <si>
    <t>Petty Cash C/B</t>
  </si>
  <si>
    <t>Income Summary</t>
  </si>
  <si>
    <t>Local Income</t>
  </si>
  <si>
    <t>Donations</t>
  </si>
  <si>
    <t>Non Local Income</t>
  </si>
  <si>
    <t>Total Income</t>
  </si>
  <si>
    <t>Expenditure Summary</t>
  </si>
  <si>
    <t>Gift Aid</t>
  </si>
  <si>
    <t>Broadband/Telephone</t>
  </si>
  <si>
    <t>Electricity</t>
  </si>
  <si>
    <t>Nationwide Account</t>
  </si>
  <si>
    <t>NatWest Account</t>
  </si>
  <si>
    <t>Lottery Prizes</t>
  </si>
  <si>
    <t>Petty Cash Balance</t>
  </si>
  <si>
    <t>Reconciliation</t>
  </si>
  <si>
    <t>O/B</t>
  </si>
  <si>
    <t>Receipts</t>
  </si>
  <si>
    <t>Expenditure</t>
  </si>
  <si>
    <t>C/B</t>
  </si>
  <si>
    <t>Profit / (Loss)</t>
  </si>
  <si>
    <t>Lottery Income FY 24-25</t>
  </si>
  <si>
    <t>Plant Sales</t>
  </si>
  <si>
    <t>Arts Fair</t>
  </si>
  <si>
    <t>Events Stock</t>
  </si>
  <si>
    <t>Value</t>
  </si>
  <si>
    <t>HARTINGTON COMMUNI, CHAIR PILATES , FP 29/08/25 1647 , 18164705156638000N, CHAIR PILATES</t>
  </si>
  <si>
    <t>BT GROUP PLC , GP01153969-000025</t>
  </si>
  <si>
    <t>J K QUINE , HEATING OIL AUGUST, VIA ONLINE - PYMT , FP 27/08/25 10 , 30135749232086000N</t>
  </si>
  <si>
    <t>NEAL&amp;NEAL , NEAL , FP 27/08/25 0205 , 5909976354326214SO</t>
  </si>
  <si>
    <t>HARTINGTON PAROCHI, HVH2126-2132 , FP 24/08/25 1242 , 400000001621979195</t>
  </si>
  <si>
    <t>TENTY R &amp; K , HVH002133 TENTY , FP 26/08/25 1448 , 57144829603997000R, .</t>
  </si>
  <si>
    <t>QUINE JK&amp;A , ACTIVITIESCLUB AUG, FP 23/08/25 1038 , 730906558301328001</t>
  </si>
  <si>
    <t>QUINE JK&amp;A , PICKLEBALL MON AUG, FP 23/08/25 1040 , 468874200401328001</t>
  </si>
  <si>
    <t>Canine Partners , HARTINGTON RACE NI, VIA ONLINE - PYMT , FP 19/08/25 10 , 45113855318930000N</t>
  </si>
  <si>
    <t>IRONMONGER LOTTERY, HARTINGTON VH , VIA ONLINE - PYMT</t>
  </si>
  <si>
    <t>TENTY R &amp; K , HVH002117 TENTY , FP 14/08/25 1642 , 33164209666088000R, .</t>
  </si>
  <si>
    <t>Hartington Cheese , INV-084 , VIA ONLINE - PYMT , FP 13/08/25 10 , 13164018937514000N</t>
  </si>
  <si>
    <t>FRIENDSHIP YOGA AN, HVH0001744 , VIA MOBILE - PYMT</t>
  </si>
  <si>
    <t>EDF ENERGY , A-256B685A , VIA ONLINE - PYMT , FP 10/08/25 10 , 40093412050560000N</t>
  </si>
  <si>
    <t>DAVID GRAHAM , GRAHAM LOTT , FP 11/08/25 0959 , 99053833650871231</t>
  </si>
  <si>
    <t>ANDREW BRAY , PLANT SALES , FP 10/08/25 1327 , ZLW5NP7GQD6OQ214JM</t>
  </si>
  <si>
    <t>HARTINGTON COMMUNI, HYPAC HIRE , FP 08/08/25 0716 , 46071627167332000N, HYPAC HIRE</t>
  </si>
  <si>
    <t>HARTINGTON COMMUNI, CHAIR PILATES , FP 06/08/25 1805 , 14180552525225000N, CHAIR PILATES</t>
  </si>
  <si>
    <t>TENTY R &amp; K , HVH002112 TENTY , FP 05/08/25 1947 , 30194744017195000R, .</t>
  </si>
  <si>
    <t>PEAK DISTRICT PILA, 002094 , FP 04/08/25 1834 , P8LO15U7YJ6EITZO3F</t>
  </si>
  <si>
    <t>ELIZABETH BROOMHEA, HELEN HARRISON , FP 05/08/25 1739 , 00156079632BBKVXBC</t>
  </si>
  <si>
    <t>PEAK DISTRICT PILA, 002093 , FP 04/08/25 1833 , PMB8Q9SSRYGP10CGMX</t>
  </si>
  <si>
    <t>TENTY R &amp; K , TENTY - WINE , FP 04/08/25 1636 , 28163646214214000R, .</t>
  </si>
  <si>
    <t>TENTY R &amp; K , HVH002104 TENTY , FP 04/08/25 1311 , 11131111016040000R, .</t>
  </si>
  <si>
    <t>KRISTOFER OWEN , KRIS/SHARON LOTTO , FP 04/08/25 0002 , HUBX15D2DBBF01F8F2</t>
  </si>
  <si>
    <t>HARTINGTON PAROCHI, HVH002105 , FP 31/07/25 1355 , 500000001603991126</t>
  </si>
  <si>
    <t>NO 2 ACCOUNT , DERBY DBE LTD , FP 31/07/25 0246 , 36024611799750000N, DERBY DBE LTD</t>
  </si>
  <si>
    <t>FIRST RESPONDERS , HARTINGTON V HALL , VIA ONLINE - PYMT , FP 30/07/25 10 , 56093930605818000N</t>
  </si>
  <si>
    <t>Hartington Social , HARTINGTON VHALL , VIA ONLINE - PYMT , FP 30/07/25 10 , 52093728765291000N</t>
  </si>
  <si>
    <t>HMRC CHARITIES , ZD02980</t>
  </si>
  <si>
    <t>CROOME L A 1 , CROOMEYOGA JULY , FP 29/07/25 1702 , 043167222071927001</t>
  </si>
  <si>
    <t>LIZ BROOMHEAD , KITCHEN SUPPLIES , VIA ONLINE - PYMT , FP 28/07/25 10 , 23091402056533000N</t>
  </si>
  <si>
    <t>LIZ BROOMHEAD , FIRST AID SUPPLIES, VIA ONLINE - PYMT , FP 28/07/25 10 , 10091518150795000N</t>
  </si>
  <si>
    <t>QUINE JK&amp;A , ACTIVITIESCLUB JUL, FP 28/07/25 0922 , 741042742290827001</t>
  </si>
  <si>
    <t>QUINE JK&amp;A , PICKLEBALL MON JUL, FP 28/07/25 0924 , 588364514290827001</t>
  </si>
  <si>
    <t>BT GROUP PLC , GP01153969-000024</t>
  </si>
  <si>
    <t>TENTY R &amp; K , HVH002090 TENTY , FP 24/07/25 1112 , 18111206609447000R, .</t>
  </si>
  <si>
    <t>HARTINGTON COMMUNI, W&amp;G , FP 23/07/25 0824 , 49082415324743000N, W&amp;G</t>
  </si>
  <si>
    <t>RTENTY GLASSES , BANNERS , VIA ONLINE - PYMT , FP 22/07/25 10 , 02173632951680000N</t>
  </si>
  <si>
    <t>First Responders , HARTINGTON V HALL , VIA ONLINE - PYMT , FP 21/07/25 10 , 22193414262196000N</t>
  </si>
  <si>
    <t>RTENTY GLASSES , EDEN TUMBLERS , VIA ONLINE - PYMT , FP 21/07/25 10 , 48151902753559000N</t>
  </si>
  <si>
    <t>RTENTY GLASSES , 05 07 25 MORRISONS, VIA ONLINE - PYMT , FP 21/07/25 10 , 32151612559958000N</t>
  </si>
  <si>
    <t>RTENTY GLASSES , ICE &amp; BATTERIES , VIA ONLINE - PYMT , FP 21/07/25 10 , 41152001991273000N</t>
  </si>
  <si>
    <t>RTENTY GLASSES , 05 07 25 ALDI , VIA ONLINE - PYMT , FP 21/07/25 10 , 52151739962782000N</t>
  </si>
  <si>
    <t>FRIENDSHIP YOGA AN, HVH0002092 , VIA MOBILE - PYMT</t>
  </si>
  <si>
    <t>FRIENDSHIP YOGA AN, HVH0002091 , VIA MOBILE - PYMT</t>
  </si>
  <si>
    <t>LIZ BROOMHEAD , CENTENARY PIMMS , VIA ONLINE - PYMT , FP 18/07/25 10 , 03091507776857000N</t>
  </si>
  <si>
    <t>PEAK RUNNING CIC , HVH001757 , FP 18/07/25 0922 , 000000000358503383</t>
  </si>
  <si>
    <t>NO 2 ACCOUNT , DERBY DBE LTD , FP 18/07/25 0255 , 36024113737215000N, DERBY DBE LTD</t>
  </si>
  <si>
    <t>EDF ENERGY , A-256B685A , VIA ONLINE - PYMT , FP 15/07/25 10 , 22103437477604000N</t>
  </si>
  <si>
    <t>ANDREW BRAY , HVH002039 , FP 14/07/25 2026 , QGOMVGZYMRW9Y2D5WR</t>
  </si>
  <si>
    <t>LIZ BROOMHEAD , HVH LOTTERY JULY , VIA ONLINE - PYMT , FP 12/07/25 10 , 41115203181793000N</t>
  </si>
  <si>
    <t>CROOME L A 1 , CROOMEYOGA JUNE , FP 12/07/25 1324 , 476361304231217001</t>
  </si>
  <si>
    <t>St Giles Church , ANNAN ACADEMY , VIA ONLINE - PYMT , FP 11/07/25 10 , 11111005151799000N</t>
  </si>
  <si>
    <t>Warslow silverband, HART. VILLAGE HALL, VIA ONLINE - PYMT , FP 11/07/25 10 , 16110541329433000N</t>
  </si>
  <si>
    <t>JESSICA MULLIGAN , INVOICE HVH001777 , FP 11/07/25 1638 , 95977185349119367</t>
  </si>
  <si>
    <t>THE FARMING LIFE C, Befriending FLC , VIA MOBILE - PYMT</t>
  </si>
  <si>
    <t>SUMUP PAYMENTS ACC, MZ9 PID839399 , FP 09/07/25 1436 , WQRLV03R8LR67VYE6P, MZ9 PID839399</t>
  </si>
  <si>
    <t>SUMUP PAYMENTS ACC, MZ9 PID836519 , FP 07/07/25 1905 , EWR02O8PPLW47N34L1, MZ9 PID836519</t>
  </si>
  <si>
    <t>J K QUINE , VILLAGE GAME 05/07, VIA ONLINE - PYMT , FP 05/07/25 10 , 26103009930768000N</t>
  </si>
  <si>
    <t>DERBYSHIRE DALES D, INV 83438791 , VIA ONLINE - PYMT , FP 05/07/25 10 , 53102739969761000N</t>
  </si>
  <si>
    <t>J K QUINE , CENTENARY PIMMS , VIA ONLINE - PYMT , FP 06/07/25 10 , 21110411042670000N</t>
  </si>
  <si>
    <t>DERBYSHIRE CARERS , DERBYSHIRE CARERS , FP 07/07/25 1304 , 100000001581360451</t>
  </si>
  <si>
    <t>ANNAN ACADEMY SCHO, ANNAN ACADEMY , FP 07/07/25 1114 , 300000001593901450</t>
  </si>
  <si>
    <t>ANDREW BRAY , PLANT SALES 2 , FP 07/07/25 1244 , JO98VX35EW0WKNY5LW</t>
  </si>
  <si>
    <t>KRISTOFER OWEN , KRIS/SHARON LOTTO , FP 04/07/25 0001 , HUBX27B01743D16EFC</t>
  </si>
  <si>
    <t>PD NEAL , HVH RING SUB , VIA ONLINE - PYMT , FP 02/07/25 10 , 59094721608285000N</t>
  </si>
  <si>
    <t>J K QUINE , GAZEBO ROPES , VIA ONLINE - PYMT , FP 28/06/25 10 , 29102942665276000N</t>
  </si>
  <si>
    <t>QUINE JK&amp;A , ACTIVITIESCLUB JUN, FP 28/06/25 1027 , 400169327201826001</t>
  </si>
  <si>
    <t>TENTY R &amp; K , TENTY - PICKLEBALL, FP 29/06/25 1847 , 04184753219549000R, .</t>
  </si>
  <si>
    <t>P MORIN , HVH002055 , FP 29/06/25 1655 , 500000001585659441</t>
  </si>
  <si>
    <t>HARTINGTON PAROCHI, HVH002075 , FP 28/06/25 1027 , 500000001584995909</t>
  </si>
  <si>
    <t>QUINE JK&amp;A , PICKLEBALL MON JUN, FP 28/06/25 1024 , 800627014201826001</t>
  </si>
  <si>
    <t>HARTINGTON SOCIAL , DANCE MAY , FP 28/06/25 1602 , 00156527632BTMVWMK</t>
  </si>
  <si>
    <t>ELIZABETH BROOMHEA, INF FLORA , FP 27/06/25 1401 , 00156079632BBKTPMK</t>
  </si>
  <si>
    <t>JESSICA MULLIGAN , INVOICE HVH001777 , FP 27/06/25 0953 , 97911462709539465</t>
  </si>
  <si>
    <t>HARTINGTON COMMUNI, RSG JUNE , FP 27/06/25 1528 , 25152808842574000N, RSG JUNE</t>
  </si>
  <si>
    <t>HARTINGTON COMMUNI, CHAIR PILATES JUNE, FP 27/06/25 1528 , 47152808860016000N, CHAIR PILATES JUNE</t>
  </si>
  <si>
    <t>POLICE &amp; CRIME COM, 46457</t>
  </si>
  <si>
    <t>BT GROUP PLC , GP01153969-000023</t>
  </si>
  <si>
    <t>ANDREW BRAY , PLANT SALES , FP 22/06/25 1022 , 5JM4VJ90LKRZ523K9D</t>
  </si>
  <si>
    <t>ANDREW BRAY , HVH002005 , FP 22/06/25 1958 , MY08V7DQ7L9XY2OD1X</t>
  </si>
  <si>
    <t>HANNAN TS , T HANNAN , FP 23/06/25 1536 , 13153641551151000R, .</t>
  </si>
  <si>
    <t>5 DIMENSIONS TRUST</t>
  </si>
  <si>
    <t>HARTINGTON SOCIAL , DANCE JUNE , FP 20/06/25 0526 , HUBX933A0C3DEBC39B</t>
  </si>
  <si>
    <t>EDF ENERGY , A-256B685A , VIA ONLINE - PYMT , FP 18/06/25 10 , 16212711848327000N</t>
  </si>
  <si>
    <t>HARTINGTON TABLE T, 0605 0306 , FP 18/06/25 1208 , 400000001584052671</t>
  </si>
  <si>
    <t>FRIENDSHIP YOGA AN, Hvh0002056 , VIA MOBILE - PYMT</t>
  </si>
  <si>
    <t>HANNAN TS , T HANNAN , FP 16/06/25 1237 , 19123759239258000R, .</t>
  </si>
  <si>
    <t>ELIZABETH BROOMHEA, CHRISTENING , FP 09/06/25 1702 , 00156079632BBKSZFX</t>
  </si>
  <si>
    <t>TENTY R &amp; K , TENTY - PICKLEBALL, FP 04/06/25 1706 , 30170639386585000R, .</t>
  </si>
  <si>
    <t>KRISTOFER OWEN , KRIS/SHARON LOTTO , FP 04/06/25 0001 , HUBX9CF08F3B382E3E</t>
  </si>
  <si>
    <t>RACHEL KEMPSTER , KEMPSTER , FP 02/06/25 0232 , 250601230845870280, KEMPSTER</t>
  </si>
  <si>
    <t>HARTINGTON COMMUNI, PILATES MAY , FP 29/05/25 1835 , 45183534203412000N, PILATES MAY</t>
  </si>
  <si>
    <t>HARTINGTON COMMUNI, RSG MAY , FP 29/05/25 1835 , 11183534814201000N, RSG MAY</t>
  </si>
  <si>
    <t>O HEAP &amp; SON LTD , SIN053662 , VIA ONLINE - PYMT , FP 29/05/25 10 , 63113221463555000N</t>
  </si>
  <si>
    <t>M-POWER ACTIVITY , HVH001946 , VIA ONLINE - PYMT</t>
  </si>
  <si>
    <t>BT GROUP PLC , GP01153969-000022</t>
  </si>
  <si>
    <t>J K QUINE , MARKET STALL KIT , VIA ONLINE - PYMT , FP 27/05/25 10 , 36100121284422000N</t>
  </si>
  <si>
    <t>J K QUINE , TENS LIC 8 07 25 , VIA ONLINE - PYMT , FP 24/05/25 10 , 22104401875035000N</t>
  </si>
  <si>
    <t>LOVATT ACC LTD , HAR004 2053 , VIA ONLINE - PYMT , FP 24/05/25 10 , 26104223471966000N</t>
  </si>
  <si>
    <t>CROOME L A 1 , CROOMEYOGA MAY , FP 27/05/25 1801 , 405425411081725001</t>
  </si>
  <si>
    <t>QUINE JK&amp;A , PICKLEBALL MON MAY, FP 26/05/25 1104 , 934415134011625001</t>
  </si>
  <si>
    <t>QUINE JK&amp;A , ACTIVITIESCLUB MAY, FP 22/05/25 1737 , 305330317371225001</t>
  </si>
  <si>
    <t>ANDREW BRAY , HVH001957 , FP 22/05/25 1448 , KXZW298XQ36MQVP7YE</t>
  </si>
  <si>
    <t>MULLIGAN JESSICA , INVOICE HVH001776 , FP 22/05/25 0816 , FP25142O02324514</t>
  </si>
  <si>
    <t>Woodwards Printers, HARTINGTON VH 6049, VIA ONLINE - PYMT , FP 20/05/25 10 , 55185504562652000N</t>
  </si>
  <si>
    <t>EDF ENERGY , A-256B685A , VIA ONLINE - PYMT , FP 20/05/25 10 , 07183749983464000N</t>
  </si>
  <si>
    <t>FRIENDSHIP YOGA AN, 4th July classes , VIA MOBILE - PYMT</t>
  </si>
  <si>
    <t>Cotton Bag Co , ORDER NO 40452 , VIA ONLINE - PYMT , FP 17/05/25 10 , 18120131276866000N</t>
  </si>
  <si>
    <t>B Mycock , HVHALL LOTTERY , VIA ONLINE - PYMT , FP 18/05/25 10 , 03164509952115000N</t>
  </si>
  <si>
    <t>QUINE JK&amp;A , PICKLEBALL ROB MAY, FP 18/05/25 1744 , 033019434471815001</t>
  </si>
  <si>
    <t>QUINE JK&amp;A , PICKLEBALL APRIL25, FP 18/05/25 1742 , 026720742471815001</t>
  </si>
  <si>
    <t>BOWDEN K &amp; W , HVH001915 BOWDEN , VIA MOBILE - PYMT</t>
  </si>
  <si>
    <t>FRIENDSHIP YOGA AN, HVH002032 , VIA MOBILE - PYMT</t>
  </si>
  <si>
    <t>M BOULTON , GONGS MAY 2025 , FP 10/05/25 1853 , 600000001557282158</t>
  </si>
  <si>
    <t>HARTINGTON COMMUNI, FRIDAY CLUB , FP 10/05/25 1019 , 03101939368617000N, FRIDAY CLUB</t>
  </si>
  <si>
    <t>HARTINGTON SOCIAL , DANCE APRIL , FP 12/05/25 1107 , 00156527632BTLDSDB</t>
  </si>
  <si>
    <t>J K QUINE , SANITARY BAGS , VIA ONLINE - PYMT , FP 09/05/25 10 , 26182422747544000N</t>
  </si>
  <si>
    <t>PHOTOWORKS , HVH001627 REMAINDE, FP 09/05/25 1202 , 000000000350428206</t>
  </si>
  <si>
    <t>TIPSY COW MOOBILE , HVH002026 , VIA MOBILE - PYMT</t>
  </si>
  <si>
    <t>BEYOND MARATHON LI, HVH002023 , FP 07/05/25 1135 , 00156527632BTKZHNZ</t>
  </si>
  <si>
    <t>RTENTY GLASSES , 19 05 25 ALDI , VIA ONLINE - PYMT , FP 03/05/25 10 , 35101026236920000N</t>
  </si>
  <si>
    <t>Buxton Mt Rescue , THE ROTTERS GIG , VIA ONLINE - PYMT , FP 06/05/25 10 , 22171330045093000N</t>
  </si>
  <si>
    <t>RTENTY GLASSES , 19 05 25 MORRISONS, VIA ONLINE - PYMT , FP 03/05/25 10 , 45100829832112000N</t>
  </si>
  <si>
    <t>RTENTY GLASSES , 19 05 25 PRINTING , VIA ONLINE - PYMT , FP 03/05/25 10 , 62101342092449000N</t>
  </si>
  <si>
    <t>RTENTY GLASSES , 19 05 25 DRINKS , VIA ONLINE - PYMT , FP 03/05/25 10 , 16101222755465000N</t>
  </si>
  <si>
    <t>HCG MAGIC GRANT , HVH 1ST RESPONDERS, VIA ONLINE - PYMT</t>
  </si>
  <si>
    <t>HANNAN TS , T HANNAN , FP 04/05/25 1652 , 63165258932600000R, .</t>
  </si>
  <si>
    <t>KRISTOFER OWEN , KRIS/SHARON LOTTO , FP 06/05/25 0002 , HUBX907B5AED484F2E</t>
  </si>
  <si>
    <t>CROOME L A 1 , CROOMEYOGA APR , FP 04/05/25 2254 , 806848744522405001</t>
  </si>
  <si>
    <t>HANNAN TS , T HANNAN , FP 04/05/25 1652 , 43165244691341000R, .</t>
  </si>
  <si>
    <t>DD CVS , INV0147 HARTINGTON, VIA ONLINE - PYMT , FP 30/04/25 10 , 30184251670966000N</t>
  </si>
  <si>
    <t>HARTINGTON COMMUNI, CHAIR PILATES APR , FP 30/04/25 1908 , 47190818994386000N, CHAIR PILATES APR</t>
  </si>
  <si>
    <t>HARTINGTON COMMUNI, RSG APRIL , FP 30/04/25 1908 , 56190818992346000N, RSG APRIL</t>
  </si>
  <si>
    <t>HARTINGTON COMMUNI, WILDFLOWERS HALL , FP 01/05/25 0950 , 56095026289571000N, WILDFLOWERS HALL</t>
  </si>
  <si>
    <t>A PAPAS ART FAIR , ARTS FAIR FOOD 3 , VIA ONLINE - PYMT , FP 28/04/25 10 , 04194015966336000N</t>
  </si>
  <si>
    <t>A PAPAS ART FAIR , ARTS FAIR FOOD 2 , VIA ONLINE - PYMT , FP 28/04/25 10 , 06193912054679000N</t>
  </si>
  <si>
    <t>A PAPAS ART FAIR , ARTS FAIR FOOD 1 , VIA ONLINE - PYMT , FP 28/04/25 10 , 02193809900360000N</t>
  </si>
  <si>
    <t>FRIENDSHIP YOGA AN, HVH002014 , VIA MOBILE - PYMT</t>
  </si>
  <si>
    <t>FRIENDSHIP YOGA AN, HVH002013 , VIA MOBILE - PYMT</t>
  </si>
  <si>
    <t>SUMUP PAYMENTS ACC, MZ9 PID1103718 , FP 28/04/25 1737 , MY08V7D9PZRG42OD1X</t>
  </si>
  <si>
    <t>HARTINGTON TABLE T, TABLE TENNIS , FP 25/04/25 1400 , 100000001539182948</t>
  </si>
  <si>
    <t>BT GROUP PLC , GP01153969-000021</t>
  </si>
  <si>
    <t>HUNNS D , HVH001767ARTSTAND , FP 24/04/25 1700 , 990611850071424001</t>
  </si>
  <si>
    <t>ANDREW BRAY , HVH001914 , FP 21/04/25 1109 , WQRLV0357XMOEVYE6P</t>
  </si>
  <si>
    <t>SUMUP PAYMENTS ACC, MZ9 PID1093404 , FP 22/04/25 1618 , ZLW5NP7W4ZYW8214JM</t>
  </si>
  <si>
    <t>QUINE JK&amp;A , PICKLEBALL ROB APR, FP 19/04/25 0948 , 657545318490914001</t>
  </si>
  <si>
    <t>QUINE JK&amp;A , HVH001764 , FP 17/04/25 1828 , 183310338281714001</t>
  </si>
  <si>
    <t>WHIM ALES LTD , 6985 , VIA ONLINE - PYMT , FP 16/04/25 10 , 17180152582790000N</t>
  </si>
  <si>
    <t>VEIT BA , VEIT - DONATION , FP 16/04/25 1325 , 394333505231614001</t>
  </si>
  <si>
    <t>J K QUINE , TILES/MALLET , VIA ONLINE - PYMT , FP 13/04/25 10 , 46164902631116000N</t>
  </si>
  <si>
    <t>EDF ENERGY , A-256B685A , VIA ONLINE - PYMT , FP 13/04/25 10 , 15165140836068000N</t>
  </si>
  <si>
    <t>RTENTY GLASSES , GLASSES APRIL25 , VIA ONLINE - PYMT , FP 13/04/25 10 , 54164602731605000N</t>
  </si>
  <si>
    <t>HARTINGTON COMMUNI, WRIGGLESGIGGLES , FP 13/04/25 1604 , 39160432720661000N, WRIGGLESGIGGLES</t>
  </si>
  <si>
    <t>M BOULTON , HVH001881 , FP 12/04/25 1251 , 300000001544764398</t>
  </si>
  <si>
    <t>DEBORAH PUGH &amp; MAR, WEDDING MAY , FP 14/04/25 1334 , 1DXO28XMWP4OZVR5P7</t>
  </si>
  <si>
    <t>HARTINGTON COMMUNI, HYPAC HALL HIRE , FP 11/04/25 1355 , 35135529108473000N, HYPAC HALL HIRE</t>
  </si>
  <si>
    <t>ELIZABETH BROOMHEA, INFORMAL FLORA 9.4, FP 10/04/25 1530 , 00156079632BBKQZYY</t>
  </si>
  <si>
    <t>MULLIGAN JESSICA , INVOICE HVH001775 , FP 09/04/25 0845 , FP25099O09033860</t>
  </si>
  <si>
    <t>HARTINGTON PAROCHI, HVH001959 , FP 05/04/25 1209 , 400000001542353043</t>
  </si>
  <si>
    <t>VEIT BA , VEIT - DONATION , FP 05/04/25 1622 , 314487012261504001</t>
  </si>
  <si>
    <t>CROOME L A 1 , CROOMEYOGA 5/4 , FP 06/04/25 1602 , 339188502061604001</t>
  </si>
  <si>
    <t>LIZ BROOMHEAD SWP , TOILET GOODS , VIA ONLINE - PYMT , FP 04/04/25 10 , 25103521552343000N</t>
  </si>
  <si>
    <t>KRISTOFER OWEN , KRIS/SHARON LOTTO , FP 04/04/25 0004 , HUBXEFC063D76A40DA</t>
  </si>
  <si>
    <t>QUINE JK&amp;A , PICKLEBALL MARCH25, FP 04/04/25 1013 , 549155233101404001</t>
  </si>
  <si>
    <t>DERBYSHIRE DALES D, 83420607 , VIA ONLINE - PYMT , FP 03/04/25 10 , 51134216879872000N</t>
  </si>
  <si>
    <t>HANNAN TS , T HANNAN , FP 02/04/25 1614 , 27161457683035000R, .</t>
  </si>
  <si>
    <t>J K QUINE , PAINT , VIA ONLINE - PYMT , FP 30/03/25 10 , 02110953793797000N</t>
  </si>
  <si>
    <t>P STUBBS , CHARITY , FP 30/03/25 1813 , 200000001529617108</t>
  </si>
  <si>
    <t>WOOLLEY JJ , 19391910SCHTENNIS , FP 31/03/25 1235 , RP4679967894197600</t>
  </si>
  <si>
    <t>CROOME L A 1 , CROOMEYOGA MARCH , FP 28/03/25 2219 , 540374819122823001</t>
  </si>
  <si>
    <t>MULLIGAN JESSICA , INVOICE HVH001774 , FP 31/03/25 1620 , FP25090O02095379</t>
  </si>
  <si>
    <t>HARTINGTON SOCIAL , DANCE FEBRUARY , FP 27/03/25 2245 , 00156527632BTJMRMW</t>
  </si>
  <si>
    <t>THE LEADEN BO CH , LBC DONATION , FP 27/03/25 1850 , RP4659981164951700</t>
  </si>
  <si>
    <t>HARTINGTON SOCIAL , DANCE JANUARY , FP 27/03/25 2244 , 00156527632BTJMRMT</t>
  </si>
  <si>
    <t>HARTINGTON SOCIAL , DANCE MARCH , FP 27/03/25 2250 , 00156527632BTJMRNG</t>
  </si>
  <si>
    <t>PD NEAL , HVH NEST ALARMS2 , VIA ONLINE - PYMT , FP 27/03/25 10 , 54163913952991000N</t>
  </si>
  <si>
    <t>HARTINGTON COMMUNI, CHAIR PILATED , FP 27/03/25 1105 , 29110530472933000N, CHAIR PILATED</t>
  </si>
  <si>
    <t>HARTINGTON COMMUNI, RSG , FP 27/03/25 0954 , 26095453125426000N, RSG</t>
  </si>
  <si>
    <t>GREGORY R.I. , GREGORY , VIA ONLINE - PYMT</t>
  </si>
  <si>
    <t>BT GROUP PLC , GP01153969-000020</t>
  </si>
  <si>
    <t>J K QUINE , IKEA DISPLAY CAB.., VIA ONLINE - PYMT , FP 24/03/25 10 , 08171119666057000N</t>
  </si>
  <si>
    <t>J K QUINE , 2 FILING CABINETS , VIA ONLINE - PYMT , FP 24/03/25 10 , 36171548490759000N</t>
  </si>
  <si>
    <t>BRUCE S , BRUCE , FP 21/03/25 2129 , RP4659980421724100</t>
  </si>
  <si>
    <t>SBRUCE LOTTERYJULY, HVH LOTTERY , VIA ONLINE - PYMT , FP 21/03/25 10 , 24085149531447000N</t>
  </si>
  <si>
    <t>QUINE JK&amp;A , HVH001763 , FP 20/03/25 1725 , 461365955271023001</t>
  </si>
  <si>
    <t>ANDREW BRAY , HVH001871 , FP 14/03/25 0908 , 97RYNRL9338OEN3KW5</t>
  </si>
  <si>
    <t>FRIENDSHIP YOGA AN, HVH001943 , VIA MOBILE - PYMT</t>
  </si>
  <si>
    <t>FRIENDSHIP YOGA AN, HVH001942 , VIA MOBILE - PYMT</t>
  </si>
  <si>
    <t>HARTINGTON COMMUNI, CHATBOOKS , FP 11/03/25 1813 , 33181304539721000N, CHATBOOKS</t>
  </si>
  <si>
    <t>EDF ENERGY , A-256B685A , VIA ONLINE - PYMT , FP 09/03/25 10 , 08100403118409000N</t>
  </si>
  <si>
    <t>QUINE JK&amp;A , ACTIVITIES FEB25 , FP 06/03/25 1940 , 027793240491603001</t>
  </si>
  <si>
    <t>DD CVS , INV0119 HARTINGTON, VIA ONLINE - PYMT , FP 05/03/25 10 , 26101831321371000N</t>
  </si>
  <si>
    <t>K BAGGLEY , HVH001855 BAGGLEY , FP 05/03/25 1754 , 600000001519395723</t>
  </si>
  <si>
    <t>KRISTOFER OWEN , KRIS/SHARON LOTTO , FP 04/03/25 0012 , 00150905632BBNBMLH</t>
  </si>
  <si>
    <t>HARTINGTON COMMUNI, WRIGGLES GIGGLES , FP 03/03/25 1931 , 60193118355832000N, WRIGGLES GIGGLES</t>
  </si>
  <si>
    <t>HANNAN TS , T HANNAN , FP 03/03/25 1246 , 42124651917209000R, .</t>
  </si>
  <si>
    <t>CROOME L A 1 , CROOMEYOGA 1/3 , FP 02/03/25 0959 , 439142019590203001</t>
  </si>
  <si>
    <t>CROOME L A 1 , CROOMEYOGA FEBRUAR, FP 02/03/25 0958 , 099588238590203001</t>
  </si>
  <si>
    <t>HARTINGTON COMMUNI, CHAIR PILATES HIRE, FP 28/02/25 1444 , 48144400669564000N, CHAIR PILATES HIRE</t>
  </si>
  <si>
    <t>MULLIGAN JESSICA , INVOICE HVH001772 , FP 28/02/25 0855 , FP25059O18255048</t>
  </si>
  <si>
    <t>J K QUINE , PAINT- CEILINGS , VIA ONLINE - PYMT , FP 27/02/25 10 , 04093656690777000N</t>
  </si>
  <si>
    <t>HARTINGTON COMMUNI, RSG FEB , FP 26/02/25 1835 , 51183532827979000N, RSG FEB</t>
  </si>
  <si>
    <t>BT GROUP PLC , GP01153969-000019</t>
  </si>
  <si>
    <t>J K QUINE , TENS LICENCES -TWO, VIA ONLINE - PYMT , FP 24/02/25 10 , 56093724905048000N</t>
  </si>
  <si>
    <t>HANNAN TS , T HANNAN , FP 23/02/25 1838 , 16183853313117000R, .</t>
  </si>
  <si>
    <t>PRIMARY STARS SPOR, KIDDIACTIV HIRE , FP 21/02/25 1007 , PZTSP38A1194YWGPP6</t>
  </si>
  <si>
    <t>ANDREW BRAY , HVH001818 , FP 21/02/25 1341 , J63EV455J9O672OWGP</t>
  </si>
  <si>
    <t>J K QUINE , PEAK OIL FEB 25 , VIA ONLINE - PYMT , FP 20/02/25 10 , 13093049539858000N</t>
  </si>
  <si>
    <t>EDF ENERGY , A-256B685A , VIA ONLINE - PYMT , FP 20/02/25 10 , 01092804062877000N</t>
  </si>
  <si>
    <t>DERBYSHIRE DALES C, BDDF HARTVILHALL , FP 18/02/25 1718 , 000000000340952162</t>
  </si>
  <si>
    <t>S Hull lottery Feb, HVH LOTTERY FEB25 , VIA ONLINE - PYMT , FP 15/02/25 10 , 18121519477871000N</t>
  </si>
  <si>
    <t>A PAPAS ART FAIR , DANCE POSTAGE , VIA ONLINE - PYMT , FP 17/02/25 10 , 26102004204303000N</t>
  </si>
  <si>
    <t>J K QUINE , PICKLEBALL EQPT , VIA ONLINE - PYMT , FP 15/02/25 10 , 07121654327607000N</t>
  </si>
  <si>
    <t>CONNEX COMMUNITY S, HVH001874 , FP 17/02/25 1143 , 00155985632BDTGCLZ, HVH001874</t>
  </si>
  <si>
    <t>J K QUINE , BATTERIES , VIA ONLINE - PYMT , FP 12/02/25 10 , 41110758457338000N</t>
  </si>
  <si>
    <t>HARTINGTON PAROCHI, HVH001897/1909 , FP 08/02/25 1057 , 500000001505349063</t>
  </si>
  <si>
    <t>CROOME L A 1 , CROOMEYOGA JANUARY, FP 04/02/25 2126 , 415559226212402001</t>
  </si>
  <si>
    <t>KRISTOFER OWEN , KRIS/SHARON LOTTO , FP 04/02/25 0011 , 00150905632BBMYYCN</t>
  </si>
  <si>
    <t>FRIENDSHIP YOGA AN, HVH001745 , VIA MOBILE - PYMT</t>
  </si>
  <si>
    <t>FRIENDSHIP YOGA AN, HVH001904 , VIA MOBILE - PYMT</t>
  </si>
  <si>
    <t>FRIENDSHIP YOGA AN, HVH001905 , VIA MOBILE - PYMT</t>
  </si>
  <si>
    <t>CROOME L A 1 , CROOMEYOGA 1/2 , FP 03/02/25 1418 , 411088328141302001</t>
  </si>
  <si>
    <t>HARTINGTON COMMUNI, CHAIR PILATES JAN , FP 31/01/25 1316 , 31131611336246000N, CHAIR PILATES JAN</t>
  </si>
  <si>
    <t>HARTINGTON COMMUNI, FRIDAY CLUB HH , FP 31/01/25 1316 , 50131612038925000N, FRIDAY CLUB HH</t>
  </si>
  <si>
    <t>MULLIGAN JESSICA , INVOICE HVH001772 , FP 31/01/25 1232 , FP25031O18352034</t>
  </si>
  <si>
    <t>P TAPPING PAT , HARTINGTON VH , VIA ONLINE - PYMT , FP 30/01/25 10 , 01100023595015000N</t>
  </si>
  <si>
    <t>ONN HARRIET , HVH0001889 , FP 29/01/25 1257 , FP25029O16529393</t>
  </si>
  <si>
    <t>CHORUS EDUCATION T, H2400018P1</t>
  </si>
  <si>
    <t>BT GROUP PLC , GP01153969-000018</t>
  </si>
  <si>
    <t>TIPSY COW MOOBILE , HVH001880 , VIA MOBILE - PYMT</t>
  </si>
  <si>
    <t>A PAPAS ART FAIR , DANCE PRINTING , VIA ONLINE - PYMT , FP 22/01/25 10 , 28101816594866000N</t>
  </si>
  <si>
    <t>WOOD AL/2018 , Wood20/12 , VIA MOBILE - PYMT</t>
  </si>
  <si>
    <t>FRIENDSHIP YOGA AN, HVH001876 , VIA MOBILE - PYMT</t>
  </si>
  <si>
    <t>FRIENDSHIP YOGA AN, HVH001878 , VIA MOBILE - PYMT</t>
  </si>
  <si>
    <t>MCINT H , HVH001875 , FP 18/01/25 1538 , 855301818351811001</t>
  </si>
  <si>
    <t>HARTINGTON PAROCHI, HVH001873 , FP 18/01/25 1114 , 100000001484153926</t>
  </si>
  <si>
    <t>DD CVS , INV 0096 , VIA ONLINE - PYMT , FP 10/01/25 10 , 18122040156634000N</t>
  </si>
  <si>
    <t>EDF ENERGY , A-256B685A , VIA ONLINE - PYMT , FP 10/01/25 10 , 15121551638625000N</t>
  </si>
  <si>
    <t>RAD MEMBERSHIP , INV 70161 , VIA ONLINE - PYMT , FP 10/01/25 10 , 37123339219500000N</t>
  </si>
  <si>
    <t>DERBYSHIRE DALES D, INV 83373919 , VIA ONLINE - PYMT , FP 10/01/25 10 , 61121312818013000N</t>
  </si>
  <si>
    <t>MCINT H , HVH001864 , FP 09/01/25 1107 , 910454717011901001</t>
  </si>
  <si>
    <t>KRISTOFER OWEN , KRIS/SHARON LOTTO , FP 06/01/25 0013 , 00150905632BBMXHWL</t>
  </si>
  <si>
    <t>CROOME L A 1 , CROOMEYOGA NOVEMBE, FP 04/01/25 1303 , 536513743031401001</t>
  </si>
  <si>
    <t>CROOME L A 1 , CROOMEYOGA DECEMBE, FP 04/01/25 1306 , 478087706031401001</t>
  </si>
  <si>
    <t>ANDREW BRAY , HVH001755 , FP 30/12/24 1130 , XZ1J23DZJOPPQVP9R4</t>
  </si>
  <si>
    <t>HARTINGTON SOCIAL , DANCE DECEMBER , FP 29/12/24 1709 , 00156527632BTDWZTJ</t>
  </si>
  <si>
    <t>HARTINGTON SOCIAL , DANCE NOVEMBER , FP 29/12/24 1708 , 00156527632BTDWZTD</t>
  </si>
  <si>
    <t>ANDREW BRAY , HVH001792 , FP 30/12/24 1132 , 4Q8MN5K60738YV95GL</t>
  </si>
  <si>
    <t>BT GROUP PLC , GP01153969-000017</t>
  </si>
  <si>
    <t>G KILBEY , HVH001810 , FP 24/12/24 1415 , 100000001471678835</t>
  </si>
  <si>
    <t>QUINE JK&amp;A , HVH001770 , FP 23/12/24 1506 , 600867546051322101</t>
  </si>
  <si>
    <t>QUINE JK&amp;A , HVH001684 , FP 23/12/24 1505 , 625670725051322101</t>
  </si>
  <si>
    <t>H LEE &amp; SON , HVH001805 , FP 20/12/24 1811 , 100000001469461429</t>
  </si>
  <si>
    <t>MULLIGAN JESSICA , INVOICE HVH001801 , FP 19/12/24 0931 , FP24354O07725265</t>
  </si>
  <si>
    <t>MULLIGAN JESSICA , INVOICE HVH001656 , FP 18/12/24 1200 , FP24353O07102143</t>
  </si>
  <si>
    <t>ELIZABETH BROOMHEA, PTA SUPPER , FP 18/12/24 1730 , 00156079632BBKLRVH</t>
  </si>
  <si>
    <t>HARTINGTON COMMUNI, WRIGGLES N GIGGLES, FP 17/12/24 1659 , 49165952737520000N, WRIGGLES N GIGGLES</t>
  </si>
  <si>
    <t>C Ellse , HVH LOTTERY , VIA ONLINE - PYMT , FP 10/12/24 10 , 11174456402102000N</t>
  </si>
  <si>
    <t>LIZ BROOMHEAD , GIFT VOUCHER LEON , VIA ONLINE - PYMT , FP 10/12/24 10 , 49173905842957000N</t>
  </si>
  <si>
    <t>EDF ENERGY , A-256B685A , VIA ONLINE - PYMT , FP 10/12/24 10 , 50154845911576000N</t>
  </si>
  <si>
    <t>HARTINGTON COMMUNI, HYPAC HALL HIRE , FP 06/12/24 2015 , 25201515957918000N, HYPAC HALL HIRE</t>
  </si>
  <si>
    <t>QUINE JK&amp;A , HVH001689 , FP 06/12/24 1029 , 844463949201602101</t>
  </si>
  <si>
    <t>BOWDEN JEJJJ&amp;JE , BOWDEN J , FP 05/12/24 1220 , 950735750221502101</t>
  </si>
  <si>
    <t>ELIZABETH BROOMHEA, INF FLORA , FP 04/12/24 1653 , 00156079632BBKLCKK</t>
  </si>
  <si>
    <t>KRISTOFER OWEN , KRIS/SHARON LOTTO , FP 04/12/24 0014 , 00150905632BBMVMXX</t>
  </si>
  <si>
    <t>C MANSON , HVH CRAFT FAIR DEC, VIA ONLINE - PYMT</t>
  </si>
  <si>
    <t>SUMUP PAYMENTS ACC, MZ9 PID842521 , FP 02/12/24 1914 , 1DXO28R51G8P0VR5P7</t>
  </si>
  <si>
    <t>HARTINGTON COMMUNI, CHAIR PILATES NOV , FP 30/11/24 1334 , 61133429836790000N, CHAIR PILATES NOV</t>
  </si>
  <si>
    <t>HARTINGTON COMMUNI, RSG NOV 24 , FP 30/11/24 1334 , 19133429539353000N, RSG NOV 24</t>
  </si>
  <si>
    <t>MULLIGAN JESSICA , INVOICE HVH001654 , FP 28/11/24 1425 , FP24333O11591913</t>
  </si>
  <si>
    <t>HANNAN TS , T HANNAN , FP 28/11/24 1736 , 08173645733572000R, .</t>
  </si>
  <si>
    <t>A PAPAS ART FAIR , HVH ART FAIR DEC24, VIA ONLINE - PYMT , FP 27/11/24 10 , 41092546101666000N</t>
  </si>
  <si>
    <t>BT GROUP PLC , GP01153969-000016</t>
  </si>
  <si>
    <t>J K QUINE , BLINDS , VIA ONLINE - PYMT , FP 25/11/24 10 , 60135850038778000N</t>
  </si>
  <si>
    <t>J K Quine , HVH HOB AND PANS , VIA ONLINE - PYMT , FP 25/11/24 10 , 52135613762878000N</t>
  </si>
  <si>
    <t>PD NEAL , HVH NEST ALARMS , VIA ONLINE - PYMT , FP 25/11/24 10 , 01134741425290000N</t>
  </si>
  <si>
    <t>FRIENDSHIP YOGA AN, HVH001794 , VIA MOBILE - PYMT</t>
  </si>
  <si>
    <t>FRIENDSHIP YOGA AN, HVH001793 , VIA MOBILE - PYMT</t>
  </si>
  <si>
    <t>LIZ BROOMHEAD , CLEANING VOUCHERS , VIA ONLINE - PYMT , FP 21/11/24 10 , 15102815244904000N</t>
  </si>
  <si>
    <t>ANDREW BRAY , HVH001735 , FP 21/11/24 1041 , 97RYNR8MKZ96EV3KW5</t>
  </si>
  <si>
    <t>HITCH EP + S BPO , HVH001750 , FP 21/11/24 1040 , RP4679967168872700</t>
  </si>
  <si>
    <t>HITCH EP + S BPO , HVH001749 , FP 21/11/24 1038 , RP4679967168600400</t>
  </si>
  <si>
    <t>EDF ENERGY , A-256B685A , VIA ONLINE - PYMT , FP 19/11/24 10 , 44185951796300000N</t>
  </si>
  <si>
    <t>CROOME L A 1 , CROOMEYOGA 15/11 , FP 20/11/24 1808 , 785088708081021101</t>
  </si>
  <si>
    <t>HARTINGTON PAROCHI, HVH001781 , FP 16/11/24 1201 , 100000001449023285</t>
  </si>
  <si>
    <t>G SMITH , HARTINGTON VHALL , VIA ONLINE - PYMT , FP 14/11/24 10 , 31133700713824000N</t>
  </si>
  <si>
    <t>J Oliver Nov lotte, HVH LOTTERY , VIA ONLINE - PYMT</t>
  </si>
  <si>
    <t>CROOME L A 1 , CROOMEYOGA OCTOBER, FP 14/11/24 1440 , 846605810441411101</t>
  </si>
  <si>
    <t>HARTINGTON SOCIAL , MUSIC LICENCE , FP 13/11/24 2259 , 00156527632BTBTCJF</t>
  </si>
  <si>
    <t>ROWE N &amp; G M PA , ROWE , VIA MOBILE - LVP</t>
  </si>
  <si>
    <t>WILTON GA &amp; J BUS , Hire of hall , VIA MOBILE - PYMT</t>
  </si>
  <si>
    <t>ELIZABETH BROOMHEA, DRINK FOR SARAH , FP 11/11/24 1719 , 00156079632BBKKBTC</t>
  </si>
  <si>
    <t>ELIZABETH BROOMHEA, THUNDERHAMMER , FP 08/11/24 1202 , 00156079632BBKJYLX</t>
  </si>
  <si>
    <t>MULLIGAN JESSICA , INVOICE HVH001758 , FP 08/11/24 1114 , FP24313O16613312</t>
  </si>
  <si>
    <t>THE FARMING LIFE C, HVH001751 , VIA MOBILE - PYMT</t>
  </si>
  <si>
    <t>HARTINGTON TABLE T, HVH001600 , FP 06/11/24 2123 , 100000001443805864</t>
  </si>
  <si>
    <t>QUINE JK&amp;A , HVH001683 , FP 05/11/24 1409 , 504623239041501101</t>
  </si>
  <si>
    <t>MATLOCK GLASS CO , 1719 HARTINGTON VH, VIA ONLINE - PYMT , FP 04/11/24 10 , 42103934949939000N</t>
  </si>
  <si>
    <t>HARTINGTON COMMUNI, RSG OCTOBER , FP 02/11/24 1654 , 23165422442236000N, RSG OCTOBER</t>
  </si>
  <si>
    <t>HARTINGTON COMMUNI, CHAIR PILATES HIRE, FP 02/11/24 1654 , 08165422122449000N, CHAIR PILATES HIRE</t>
  </si>
  <si>
    <t>KRISTOFER OWEN , KRIS/SHARON LOTTO , FP 04/11/24 0018 , 00150905632BBMSTDD</t>
  </si>
  <si>
    <t>JHFITNESS , JH FIT October , VIA MOBILE - PYMT</t>
  </si>
  <si>
    <t>HARTINGTON SOCIAL , DANCE OCTOBER , FP 30/10/24 2309 , 00156527632BTBBBJQ</t>
  </si>
  <si>
    <t>HARTINGTON SOCIAL , DANCE SEPTEMBER , FP 30/10/24 2308 , 00156527632BTBBBJN</t>
  </si>
  <si>
    <t>DD CVS , INV 0075 , VIA ONLINE - PYMT , FP 30/10/24 10 , 35094246023908000N</t>
  </si>
  <si>
    <t>HCG MAGIC GRANT , HVH PLAQUE QE2 , VIA ONLINE - PYMT</t>
  </si>
  <si>
    <t>HANNAN TS , T HANNAN , FP 29/10/24 1705 , 02170539284509000R, .</t>
  </si>
  <si>
    <t>M DYRDA , STUART MARSH , FP 28/10/24 1121 , 500000001447212850</t>
  </si>
  <si>
    <t>BT GROUP PLC , GP01153969-000015</t>
  </si>
  <si>
    <t>ELIZABETH BROOMHEA, INFORMAL FLORA , FP 25/10/24 1446 , 00156079632BBKJHNV</t>
  </si>
  <si>
    <t>MULLIGAN JESSICA , INVOICE HVH001652 , FP 24/10/24 1505 , FP24298O13055776</t>
  </si>
  <si>
    <t>001673</t>
  </si>
  <si>
    <t>NATIONWIDE BUSSAV , 90146128HARTINGTON, VIA ONLINE - PYMT , FP 21/10/24 10 , 04132409612328000N</t>
  </si>
  <si>
    <t>HANNAN TS , T HANNAN , FP 20/10/24 1843 , 12184346974901000R, .</t>
  </si>
  <si>
    <t>MATLOCK GLASS CO , 1719 HARTINGTON VH, VIA ONLINE - PYMT , FP 18/10/24 10 , 64135244669943000N</t>
  </si>
  <si>
    <t>NORRIS&amp;FISHER INS , HARTINGTON V HALL , VIA ONLINE - PYMT , FP 17/10/24 10 , 59093008169797000N</t>
  </si>
  <si>
    <t>DERBYSHIRE DALES D, 83389721 , VIA ONLINE - PYMT , FP 16/10/24 10 , 02111840099992000N</t>
  </si>
  <si>
    <t>HARTINGTON COMMUNI, FOLK CLUB , FP 16/10/24 1517 , 45151700250652000N, FOLK CLUB</t>
  </si>
  <si>
    <t>EDF ENERGY , A-256B685A , VIA ONLINE - PYMT , FP 14/10/24 10 , 11175031468620000N</t>
  </si>
  <si>
    <t>KEITH QUINE , HVH DISPLAY UNIT , VIA ONLINE - PYMT , FP 09/10/24 10 , 03170842669229000N</t>
  </si>
  <si>
    <t>KEITH QUINE , HVH DISPLAY BOARDS, VIA ONLINE - PYMT , FP 09/10/24 10 , 41170706594020000N</t>
  </si>
  <si>
    <t>KEITH QUINE , HVH DISPOSAL BAGS , VIA ONLINE - PYMT , FP 09/10/24 10 , 08171020178763000N</t>
  </si>
  <si>
    <t>J Wheawall , HARTINGTON VH , VIA ONLINE - PYMT , FP 05/10/24 10 , 02114046900526000N</t>
  </si>
  <si>
    <t>FRIENDSHIP YOGA AN, HVH001741 , VIA MOBILE - PYMT</t>
  </si>
  <si>
    <t>FRIENDSHIP YOGA AN, HVH001742 , VIA MOBILE - PYMT</t>
  </si>
  <si>
    <t>THEAKER DC&amp;J , THEAKER STABLE COT, FP 04/10/24 1921 , 522899651291400101</t>
  </si>
  <si>
    <t>CROOME L A 1 , CROOMEYOGA SEPTEMB, FP 04/10/24 1849 , 185493309481400101</t>
  </si>
  <si>
    <t>CHRIST H&amp;A , CHRISTOPHERS , FP 06/10/24 1642 , 564606512461600101</t>
  </si>
  <si>
    <t>ELIZABETH BROOMHEA, NICOLASARAH , FP 05/10/24 1017 , 00156079632BBKHMNJ</t>
  </si>
  <si>
    <t>ELLSE + NUNNINGT , ELLSE - NUNNINGTON, FP 06/10/24 0857 , RP4679969991464300</t>
  </si>
  <si>
    <t>QUINE JK&amp;A , CAREY LOTTERY SUB , FP 07/10/24 0958 , 145589258590700101</t>
  </si>
  <si>
    <t>WITHERS MALCOLMROY, WITHERS , FP 07/10/24 1310 , FP24281O01417120</t>
  </si>
  <si>
    <t>STUART HITCH , HITCH , FP 04/10/24 1552 , 00156339632BBJZZTZ</t>
  </si>
  <si>
    <t>KRISTOFER OWEN , KRIS/SHARON LOTTO , FP 04/10/24 0012 , 00150905632BBMQZYN</t>
  </si>
  <si>
    <t>T S HANNAN , HARTINGTON V HALL , VIA ONLINE - PYMT , FP 03/10/24 10 , 57135455499095000N</t>
  </si>
  <si>
    <t>ANDREW BRAY , BRAY , FP 03/10/24 1009 , 97RYNR8OM97KRV3KW5</t>
  </si>
  <si>
    <t>ANDREW BRAY , HVH001702 , FP 03/10/24 1022 , 5JM4VJ3ZROXWO23K9D</t>
  </si>
  <si>
    <t>HARTINGTON COMMUNI, HUBS PROGRAM , FP 02/10/24 0831 , 62083130844339000N, HUBS PROGRAM</t>
  </si>
  <si>
    <t>STEVENS G &amp; R , STEVENS , VIA ONLINE - PYMT</t>
  </si>
  <si>
    <t>ANNE SMITH , SMITH123 , FP 29/09/24 1711 , 00156293632BBGHCXT</t>
  </si>
  <si>
    <t>LINDA ROSE , ROSE 70 , FP 29/09/24 1116 , 00156290632BBNWVPC</t>
  </si>
  <si>
    <t>ALLCOCK CW , ALLCOCK , FP 26/09/24 2123 , RP4659987404255500</t>
  </si>
  <si>
    <t>MULLIGAN JESSICA , INVOICE HVH001650 , FP 27/09/24 0826 , FP24271O12151255</t>
  </si>
  <si>
    <t>HARTINGTON COMMUNI, RSG SEPTEMBER , FP 27/09/24 1052 , 33105208451203000N, RSG SEPTEMBER</t>
  </si>
  <si>
    <t>HARTINGTON COMMUNI, CHAIR PILATES , FP 27/09/24 1052 , 32105208445678000N, CHAIR PILATES</t>
  </si>
  <si>
    <t>FLOWER J P , JUDITH FLOWER , VIA MOBILE - PYMT</t>
  </si>
  <si>
    <t>WOODROFFE L , WOODROFFE , FP 26/09/24 1017 , 628991937101629001</t>
  </si>
  <si>
    <t>BT GROUP PLC , GP01153969-000014</t>
  </si>
  <si>
    <t>ELIZABETH BROOMHEA, SARAH L HIRE , FP 25/09/24 1714 , 00156079632BBKGYQL</t>
  </si>
  <si>
    <t>HANNAN TS , T HANNAN , FP 24/09/24 1449 , 61144904358308000R, .</t>
  </si>
  <si>
    <t>HANNAN TS , T HANNAN , FP 24/09/24 1449 , 42144932896739000R, .</t>
  </si>
  <si>
    <t>DULLAGE CR&amp;JL GDCQ, DULLAGE , FP 24/09/24 1123 , 20112308539674000R, .</t>
  </si>
  <si>
    <t>FRIENDSHIP YOGA AN, HVH001727 , VIA MOBILE - PYMT</t>
  </si>
  <si>
    <t>FRIENDSHIP YOGA AN, HVH001719 , VIA MOBILE - PYMT</t>
  </si>
  <si>
    <t>WILLIAMS R &amp; DM , R &amp; D WILLIAMS LOT, VIA MOBILE - PYMT</t>
  </si>
  <si>
    <t>FRIENDSHIP YOGA AN, HVH001726 , VIA MOBILE - PYMT</t>
  </si>
  <si>
    <t>BRENDA SHIMWELL , SHIMWELL , FP 22/09/24 1108 , 00156232632BBKFFMK</t>
  </si>
  <si>
    <t>ELIZABETH BROOMHEA, SARAH L HIRE , FP 20/09/24 0936 , 00156079632BBKGTDW</t>
  </si>
  <si>
    <t>GOODWIN M &amp; JP , LOTTERY , VIA ONLINE - PYMT</t>
  </si>
  <si>
    <t>BENSON A , BENSON , FP 19/09/24 0922 , RP4659986406802300</t>
  </si>
  <si>
    <t>QUINE JK&amp;A , QUINE PILATES LOTT, FP 18/09/24 1418 , 934283558141819001</t>
  </si>
  <si>
    <t>P HOWDEN , HOWDEN , FP 18/09/24 1744 , 100000001415302578</t>
  </si>
  <si>
    <t>J WOODWARD , WOODWARD A AND J , FP 17/09/24 0121 , 300000001427058742</t>
  </si>
  <si>
    <t>HARTINGTON PAROCHI, HVH001715/6 , FP 17/09/24 1517 , 600000001423676369</t>
  </si>
  <si>
    <t>PPL PRS , 01853678SIN2826220, VIA ONLINE - PYMT , FP 14/09/24 10 , 63105554860990000N</t>
  </si>
  <si>
    <t>THE GDST-SHEFFIELD, HVH001709 , FP 13/09/24 0235 , 44023213187687000N, HVH001709</t>
  </si>
  <si>
    <t>VEIT BA , VEIT , FP 12/09/24 1439 , 745345139341219001</t>
  </si>
  <si>
    <t>TENTY R &amp; K , TENTY - VH LOTTERY, FP 11/09/24 0944 , 24094417411718000R, .</t>
  </si>
  <si>
    <t>EDF ENERGY , A-256B685A , VIA ONLINE - PYMT , FP 10/09/24 10 , 61123823981098000N</t>
  </si>
  <si>
    <t>QUINE JK&amp;A , MOORE LOTTERY SUB , FP 10/09/24 1639 , 863786909361019001</t>
  </si>
  <si>
    <t>MISS S R SMITH , HARTINGTONALIVE AP, VIA ONLINE - PYMT , FP 06/09/24 10 , 08095944881455000N</t>
  </si>
  <si>
    <t>KIRKHAM GS &amp; CR , CAROLINE KIRKHAM , VIA MOBILE - PYMT</t>
  </si>
  <si>
    <t>QUINE JK&amp;A , ALLSOP LOTTERY SUB, FP 06/09/24 1019 , 768089159101609001</t>
  </si>
  <si>
    <t>KRISTOFER OWEN , KRIS/SHARON LOTTO , FP 04/09/24 0010 , 00150905632BBMPJDS</t>
  </si>
  <si>
    <t>CLAYTON C , CLAYTON , VIA ONLINE - PYMT</t>
  </si>
  <si>
    <t>JHFITNESS , JH FIT August , VIA MOBILE - PYMT</t>
  </si>
  <si>
    <t>M-POWER ACTIVITY , HVH001703 , VIA ONLINE - PYMT</t>
  </si>
  <si>
    <t>HARTINGTON SOCIAL , WOODROFFE LOTTERY , FP 01/09/24 1438 , 00156527632BSXDYZW</t>
  </si>
  <si>
    <t>HARTINGTON SOCIAL , HCDANCE LOTTERY , FP 01/09/24 1437 , 00156527632BSXDYZL</t>
  </si>
  <si>
    <t>HULL SE , HULL LOTTERY , FP 01/09/24 1737 , 818377937371109001</t>
  </si>
  <si>
    <t>HARTINGTON SOCIAL , DANCE AUGUST , FP 01/09/24 1439 , 00156527632BSXDZBP</t>
  </si>
  <si>
    <t>Grant</t>
  </si>
  <si>
    <t>Function Income</t>
  </si>
  <si>
    <t>Electric</t>
  </si>
  <si>
    <t>Broadband</t>
  </si>
  <si>
    <t>Transfer</t>
  </si>
  <si>
    <t>Hartington Village Hall Profit &amp; Loss Statement FY 24/25</t>
  </si>
  <si>
    <t>Interest received on Nationwide</t>
  </si>
  <si>
    <t>Room Hire Income</t>
  </si>
  <si>
    <t>Lottery Income FY 25-26</t>
  </si>
  <si>
    <t>Other Income Sub total</t>
  </si>
  <si>
    <t>OK</t>
  </si>
  <si>
    <t>Funds Held at Year End FY 25</t>
  </si>
  <si>
    <t>Total Expenditure</t>
  </si>
  <si>
    <t>Interest</t>
  </si>
  <si>
    <t>Hartington Village Hall Profit &amp; Loss Statement FY 25/26</t>
  </si>
  <si>
    <t>BRUCE S , BRUCE , FP 31/08/25 1734 , RP4659982049840300</t>
  </si>
  <si>
    <t>THEAKER DC&amp;J , THEAKER LOTTERY , FP 31/08/25 2239 , 881994639322138001</t>
  </si>
  <si>
    <t>ANGELINE TITTERTON, TITTERTON , FP 01/09/25 0540 , HUBX456A6A0EBAA190</t>
  </si>
  <si>
    <t>QUINE JK&amp;A , QUINE PILATES LOTT, FP 01/09/25 1615 , 508980205161109001</t>
  </si>
  <si>
    <t>DUNCAN HILL , HILL CASSIE , FP 01/09/25 0921 , 59449246855510796</t>
  </si>
  <si>
    <t>WILLIAMS S , STWILLIAMS , FP 31/08/25 1744 , 669706224471138001</t>
  </si>
  <si>
    <t>HARTINGTON COMMUNI, STRONGER LONGER , FP 29/08/25 1835 , 56183530045294000N, STRONGER LONGER</t>
  </si>
  <si>
    <t>CROOME L A 1 , CROOMEYOGA AUG , FP 30/08/25 1838 , 794650228381038001</t>
  </si>
  <si>
    <t>HULL SE , HULL LOTTERY , FP 31/08/25 1849 , 392834019481138001</t>
  </si>
  <si>
    <t>QUINE JK&amp;A , HVH LOTTERY 25/6 , FP 01/09/25 0929 , 756127149290109001</t>
  </si>
  <si>
    <t>GOODWIN M &amp; JP/LPO, LOTTERY , VIA MOBILE - PYMT</t>
  </si>
  <si>
    <t>Harrison freezer , HARTINGTON VH , VIA ONLINE - PYMT</t>
  </si>
  <si>
    <t>NexGen Staging , INV 24322 , VIA ONLINE - PYMT , FP 01/09/25 10 , 33172637606883000N</t>
  </si>
  <si>
    <t>VEIT BA , VEIT -LOTTERY , FP 02/09/25 1118 , 039539048111209001</t>
  </si>
  <si>
    <t>TENTY R &amp; K , HVH002153 TENTY , FP 02/09/25 1123 , 36112337232232000R, .</t>
  </si>
  <si>
    <t>TENTY R &amp; K , TENTY - LOTTERY , FP 02/09/25 1124 , 29112429228293000R, .</t>
  </si>
  <si>
    <t>STUART HANDLEY , LOTTERY , FP 02/09/25 1509 , YBBPI1509517668142</t>
  </si>
  <si>
    <t>J WOODWARD , WOODWARD A AND J , FP 02/09/25 1201 , 200000001618680708</t>
  </si>
  <si>
    <t>DAVID GRAHAM , GRAHAM LOTT , FP 02/09/25 2012 , 16648438510713202</t>
  </si>
  <si>
    <t>THOMAS BATESON &amp; S, BATESON LOTTERY , FP 03/09/25 0807 , MY08V7D8MW7R42OD1X</t>
  </si>
  <si>
    <t>MR R D &amp; MRS A D J, JUDGES , FP 03/09/25 1053 , 000000000363985856</t>
  </si>
  <si>
    <t>LIZ BROOMHEAD , TROUGHS &amp; PLANTERS, VIA ONLINE - PYMT , FP 03/09/25 10 , 37151520756946000N</t>
  </si>
  <si>
    <t>ELIZABETH BROOMHEA, BROOMHEAD LOTTERY , FP 04/09/25 1752 , 00156079632BBKWWNH</t>
  </si>
  <si>
    <t>KRISTOFER OWEN , KRIS/SHARON LOTTO , FP 04/09/25 0001 , HUBX22891843D0B9AC</t>
  </si>
  <si>
    <t>HOWARD S&amp;J , HOWARD , FP 05/09/25 0857 , 798965037580509001</t>
  </si>
  <si>
    <t>ANDREW BRAY , PLANT SALES , FP 05/09/25 1012 , 4Q8MN5KLJJGJJV95GL</t>
  </si>
  <si>
    <t>JANET ALLSOP , ALLSOP , FP 07/09/25 1313 , YBBPI1313357927674</t>
  </si>
  <si>
    <t>M DUXBURY , DUXBURY , FP 06/09/25 1643 , 400000001630026041</t>
  </si>
  <si>
    <t>EDF ENERGY , A-256B685A , VIA ONLINE - PYMT , FP 07/09/25 10 , 14091532156662000N</t>
  </si>
  <si>
    <t>BRENDA SHIMWELL , SHIMWELL , FP 09/09/25 2141 , 00156232632BBKVKDJ</t>
  </si>
  <si>
    <t>BENSON A+J , BENSON , FP 10/09/25 0832 , RP4659983299051300</t>
  </si>
  <si>
    <t>FRIENDSHIP YOGA AN, HVH002177 , VIA MOBILE - PYMT</t>
  </si>
  <si>
    <t>FRIENDSHIP YOGA AN, HVH0001746 , VIA MOBILE - PYMT</t>
  </si>
  <si>
    <t>J WOODROFFE , WOODROFFE , FP 18/09/25 1011 , 200000001627253348</t>
  </si>
  <si>
    <t>N HALL , N AND J HALL , FP 18/09/25 0950 , 500000001631259697</t>
  </si>
  <si>
    <t>DOLBEAR P&amp;R , DOLBEAR , FP 17/09/25 1956 , 440385726591719001</t>
  </si>
  <si>
    <t>HARTINGTON SOCIAL , HSOCIALDANCECLUB , FP 18/09/25 0959 , 00156527632BTQRFCG</t>
  </si>
  <si>
    <t>TRAILS FOR GOOD LT, HVH002054 , FP 19/09/25 0655 , P4MXX5QLZ05JSLZC2P</t>
  </si>
  <si>
    <t>CHRIST H&amp;A , CHRISTOPHERS , FP 21/09/25 1214 , 695200124121129001</t>
  </si>
  <si>
    <t>BOWDEN JEJJJ&amp;JE , BOWDEN J , FP 21/09/25 1625 , 614307815261129001</t>
  </si>
  <si>
    <t>G HOWDEN , HOWDEN , FP 21/09/25 1955 , 500000001633201278</t>
  </si>
  <si>
    <t>STEVENS G &amp; R , G D STEVENS , VIA ONLINE - PYMT</t>
  </si>
  <si>
    <t>WOODROFFE L , WOODROFFE , FP 23/09/25 1537 , 878954657351329001</t>
  </si>
  <si>
    <t>B MYCOCK , MYCOCK , FP 24/09/25 1052 , 200000001630472656</t>
  </si>
  <si>
    <t>THE GDST-SHEFFIELD, HARTINGTON VILLAGE, FP 24/09/25 0239 , 25023155773689000N, HARTINGTON VILLAGE</t>
  </si>
  <si>
    <t>CHRIST H&amp;A , HVH002125 , FP 24/09/25 1827 , 881087117281429001</t>
  </si>
  <si>
    <t>DD CVS , INV0183 HARTINGTON, VIA ONLINE - PYMT , FP 24/09/25 10 , 22123557950270000N</t>
  </si>
  <si>
    <t>BT GROUP PLC , GP01153969-000026</t>
  </si>
  <si>
    <t>QUINE JK&amp;A , QUINE PILATES LOTT, FP 25/09/25 1811 , 653678441181529001</t>
  </si>
  <si>
    <t>N RILEY , NJ RILEY , FP 25/09/25 0121 , L2NQLCT00000021005</t>
  </si>
  <si>
    <t>LATHAM DEBORAH , LATHAM , FP 24/09/25 1849 , 740677529481429001</t>
  </si>
  <si>
    <t>JANET BRIFFETT , BRIFFETT , FP 24/09/25 1921 , 94333952529679639</t>
  </si>
  <si>
    <t>ALLEN N , Nic Allen Lottery , VIA MOBILE - PYMT</t>
  </si>
  <si>
    <t>CROOME L A 1 , CROOMEYOGA SEPT , FP 25/09/25 2014 , 605058034102529001</t>
  </si>
  <si>
    <t>DR STUART WILSON H, HITCH , FP 25/09/25 1935 , HUBX4029BCF6765E7B</t>
  </si>
  <si>
    <t>HARTINGTON COMMUNI, RSG 23092025 , FP 26/09/25 0757 , 35075748160216000N, RSG 23092025</t>
  </si>
  <si>
    <t>S CAREY , CAREY , FP 26/09/25 1405 , 600000001635757947</t>
  </si>
  <si>
    <t>HARTINGTON COMMUNI, HUBS PROGRAM , FP 26/09/25 0757 , 26075747937156000N, HUBS PROGRAM</t>
  </si>
  <si>
    <t>MALCOLM WITHERS , WITHERS , FP 27/09/25 1343 , 97630115033104444</t>
  </si>
  <si>
    <t>MRS ELIZABETH SARA, CREAM TEA , FP 27/09/25 1019 , HUBX332BCAEA131AA5</t>
  </si>
  <si>
    <t>MS LINDA ELIZABETH, ROSE 70 , FP 28/09/25 0819 , HUBX7EF85170BFF524</t>
  </si>
  <si>
    <t>FREELAND M , HVH002183 , FP 29/09/25 1524 , 194231514251929001</t>
  </si>
  <si>
    <t>ANDREW BRAY , BRAY , FP 28/09/25 1728 , J63EV4595OG542OWGP</t>
  </si>
  <si>
    <t>QUINE JK&amp;A , ACTIVITIES SEPT , FP 28/09/25 1213 , 319082433121829001</t>
  </si>
  <si>
    <t>QUINE JK&amp;A , PICKLEBALL WED SEP, FP 28/09/25 1212 , 187665322121829001</t>
  </si>
  <si>
    <t>DULLAGE CR&amp;JL GDCQ, DULLAGE , FP 28/09/25 1636 , 47163642400190000R, .</t>
  </si>
  <si>
    <t>K BAGGLEY , BAGGLEY HVLOTTERY , FP 28/09/25 1259 , 600000001636831666</t>
  </si>
  <si>
    <t>MRS ELIZABETH SARA, INF FLORA 24 SEPT , FP 27/09/25 1016 , HUBX8B3CED0A26F099</t>
  </si>
  <si>
    <t>ANITA STOFFELL , STOFFELL , FP 27/09/25 1843 , 05950470369367396</t>
  </si>
  <si>
    <t>QUINE JK&amp;A , PICKLEBALL MON SEP, FP 28/09/25 1209 , 425443059021829001</t>
  </si>
  <si>
    <t>DENNIS G &amp; A , CROWEx2 , VIA MOBILE - LVP</t>
  </si>
  <si>
    <t>ELLA DEUTSCH , HVH001769 , FP 30/09/25 1520 , 25184791444081969</t>
  </si>
  <si>
    <t>HARTINGTON COMMUNI, CHAIR PILATES , FP 30/09/25 0924 , 46092424932740000N, CHAIR PILATES</t>
  </si>
  <si>
    <t>J K QUINE , LAMINATOR POUCH , VIA ONLINE - PYMT , FP 30/09/25 10 , 06114940699944000N</t>
  </si>
  <si>
    <t>J K QUINE , AA BATTERIES , VIA ONLINE - PYMT , FP 30/09/25 10 , 31115051604568000N</t>
  </si>
  <si>
    <t>NEXGEN STAGING , INV 24322 , VIA ONLINE - PYMT , FP 30/09/25 10 , 24105645433670000N</t>
  </si>
  <si>
    <t>JESSICA MULLIGAN , INVOICE HVH001777 , FP 01/10/25 0847 , 84719551704532334</t>
  </si>
  <si>
    <t>OLIVER J , JANET OLIVER , VIA MOBILE - PYMT</t>
  </si>
  <si>
    <t>PPL PRS , 01853678SIN3157952, VIA ONLINE - PYMT , FP 02/10/25 10 , 63112356882753000N</t>
  </si>
  <si>
    <t>KRISTOFER OWEN , KRIS/SHARON LOTTO , FP 06/10/25 0002 , HUBX12EBC956982D8C</t>
  </si>
  <si>
    <t>MRS ELIZABETH SARA, QUIZ DRINKS , FP 05/10/25 1828 , HUBX80D846813C0757</t>
  </si>
  <si>
    <t>ELLSE + NUNNINGT , NUNNINGTON ELLSE , FP 06/10/25 1012 , RP4679968365836000</t>
  </si>
  <si>
    <t>HARTINGTON COMMUNI, JH FITNESS , FP 05/10/25 2004 , 09200431754052000N, JH FITNESS</t>
  </si>
  <si>
    <t>CROOME L A 1 , PICKLEBALL X 2 , FP 08/10/25 1636 , 634538616361800101</t>
  </si>
  <si>
    <t>EDF ENERGY , A-256B685A , VIA ONLINE - PYMT , FP 09/10/25 10 , 21160438453724000N</t>
  </si>
  <si>
    <t>QUINE JK&amp;A , MOORE LOTTERY25 , FP 10/10/25 1734 , 295296314371010101</t>
  </si>
  <si>
    <t>Lottery Sept 25 , HVH LOTTERY SEPT , VIA ONLINE - PYMT , FP 10/10/25 10 , 54170916652914000N</t>
  </si>
  <si>
    <t>B MYCOCK , HVHALL LOTTERY , VIA ONLINE - PYMT , FP 10/10/25 10 , 19171718422591000N</t>
  </si>
  <si>
    <t>DERBYSHIRE DALES D, INV 83456940 , VIA ONLINE - PYMT , FP 10/10/25 10 , 43172107506129000N</t>
  </si>
  <si>
    <t>ANDREW BRAY , HVH002073 , FP 16/10/25 1123 , E7812659MKJO1VJ06M</t>
  </si>
  <si>
    <t>DERBYSHIRE DALES C, UKSPF , FP 17/10/25 0926 , 000000000369054595</t>
  </si>
  <si>
    <t>J K QUINE , 500L OIL OCT25 , VIA ONLINE - PYMT , FP 19/10/25 10 , 22141252596605000N</t>
  </si>
  <si>
    <t>NORRIS&amp;FISHER INS , HARTINGTON V HALL , VIA ONLINE - PYMT , FP 23/10/25 10 , 64140653947487000N</t>
  </si>
  <si>
    <t>HARTINGTON SOCIAL , MUSIC LICENCE , FP 23/10/25 2241 , HUBX88AEFFBA7B149A</t>
  </si>
  <si>
    <t>BT GROUP PLC , GP01153969-000027</t>
  </si>
  <si>
    <t>CROOME L A 1 , YOGA WORKAHOP25/11, FP 26/10/25 2041 , 587330051402620101</t>
  </si>
  <si>
    <t>JESSICA MULLIGAN , INVOICE HVH002070 , FP 25/10/25 1630 , 59040409447770578</t>
  </si>
  <si>
    <t>UNPD CQ 5520095003, PAYMENT STOPPED</t>
  </si>
  <si>
    <t>HARTINGTON COMMUNI, LUCY DRINKS , FP 28/10/25 1303 , 24130355797583000N, LUCY DRINKS</t>
  </si>
  <si>
    <t>QUINE JK&amp;A , PICKLEBALL MONDAYS, FP 30/10/25 1216 , 707218216121030101</t>
  </si>
  <si>
    <t>HARTINGTON COMMUNI, CHAIR PILATES , FP 30/10/25 0910 , 02091057530478000N, CHAIR PILATES</t>
  </si>
  <si>
    <t>HARTINGTON COMMUNI, STRONGER LONGER , FP 30/10/25 1121 , 19112129281555000N, STRONGER LONGER</t>
  </si>
  <si>
    <t>QUINE JK&amp;A , ACTIVITIESCLUB OCT, FP 30/10/25 1218 , 002637538121030101</t>
  </si>
  <si>
    <t>QUINE JK&amp;A , PICKLEBALL WED OCT, FP 30/10/25 1215 , 511723015121030101</t>
  </si>
  <si>
    <t>RTENTY GLASSES , BLONDIE NOV DRINK , VIA ONLINE - PYMT , FP 30/10/25 10 , 01112306865473000N</t>
  </si>
  <si>
    <t>RTENTY GLASSES , CENTENARY PRIZE , VIA ONLINE - PYMT , FP 31/10/25 10 , 58113356012180000N</t>
  </si>
  <si>
    <t>J K QUINE , CENTENARY PRIZE , VIA ONLINE - PYMT , FP 31/10/25 10 , 64113259084311000N</t>
  </si>
  <si>
    <t>KRISTOFER OWEN , KRIS/SHARON LOTTO , FP 04/11/25 0001 , HUBX1444EC49DD3EC5</t>
  </si>
  <si>
    <t>NEXGEN STAGING , INV 24392 , VIA ONLINE - PYMT , FP 04/11/25 10 , 53182358116380000N</t>
  </si>
  <si>
    <t>J K QUINE , STAGE HANDLES , VIA ONLINE - PYMT , FP 07/11/25 10 , 20134409031135000N</t>
  </si>
  <si>
    <t>LOTTERY LICENCE23 , HVH LOTTERY , VIA ONLINE - PYMT , FP 07/11/25 10 , 27134201822485000N</t>
  </si>
  <si>
    <t>CHRIST H&amp;A , HVH002233 , FP 10/11/25 1503 , 649233823051011101</t>
  </si>
  <si>
    <t>ELIZABETH BROOMHEA, HIRE BATTLEBACK , FP 09/11/25 1401 , HUBX217104BA181A78</t>
  </si>
  <si>
    <t>THE FARMING LIFE C, BEFRIENDING FLC , VIA MOBILE - PYMT</t>
  </si>
  <si>
    <t>EDF ENERGY , A-256B685A , VIA ONLINE - PYMT , FP 09/11/25 10 , 45121318648468000N</t>
  </si>
  <si>
    <t>HARTINGTON COMMUNI, HUBS PROGRAM , FP 11/11/25 0824 , 11082421327400000N, HUBS PROGRAM</t>
  </si>
  <si>
    <t>CROOME L A 1 , YOGA CROOME OCT , FP 11/11/25 2200 , 038737910022111101</t>
  </si>
  <si>
    <t>WHIM ALES LTD , 7590 , VIA ONLINE - PYMT , FP 14/11/25 10 , 49105315731262000N</t>
  </si>
  <si>
    <t>RTENTY GLASSES , MORRISONS DRINKS , VIA ONLINE - PYMT , FP 14/11/25 10 , 42105801924190000N</t>
  </si>
  <si>
    <t>J K QUINE , ICE:CONCERT 14 11 , VIA ONLINE - PYMT , FP 14/11/25 10 , 05105513067009000N</t>
  </si>
  <si>
    <t>SUMUP PAYMENTS ACC, MZ9 PID1006747 , FP 17/11/25 1826 , Z5Q12K976OY562RJ4X, MZ9 PID1006747</t>
  </si>
  <si>
    <t>E KIRKHAM , HVH002111 , FP 16/11/25 0655 , 200000001661248946</t>
  </si>
  <si>
    <t>Christophers , HVH LOTTERY NOV , VIA ONLINE - PYMT , FP 18/11/25 10 , 07140204996956000N</t>
  </si>
  <si>
    <t>PEAK DISTRICT PILA, HVH002222 , FP 19/11/25 1426 , P9H3A0ZS5F3PZYX7L9</t>
  </si>
  <si>
    <t>PEAK DISTRICT PILA, HVH002221 , FP 19/11/25 1426 , PGAPIXP3ZA7TX01M16</t>
  </si>
  <si>
    <t>ELIZABETH BROOMHEA, INFORMAL FLORA , FP 20/11/25 1152 , HUBX17274E1C2B8748</t>
  </si>
  <si>
    <t>J CHANTLER , HVH002241 , FP 20/11/25 1442 , 300000001670927237</t>
  </si>
  <si>
    <t>UNPD CQ 4520130734, PAYMENT STOPPED</t>
  </si>
  <si>
    <t>ELIZABETH BROOMHEA, DRINKS , FP 23/11/25 1401 , HUBXA93393BB1BD12E</t>
  </si>
  <si>
    <t>NEAL&amp;NEAL , NEAL DRINKS , FP 24/11/25 1149 , 005063059411421101</t>
  </si>
  <si>
    <t>CROOME L A 1 , YOGA CROOME 22/11 , FP 22/11/25 1818 , 260520858181221101</t>
  </si>
  <si>
    <t>FRIENDSHIP YOGA AN, HVH002247 , VIA MOBILE - PYMT</t>
  </si>
  <si>
    <t>FRIENDSHIP YOGA AN, HVH002248 , VIA MOBILE - PYMT</t>
  </si>
  <si>
    <t>FRIENDSHIP YOGA AN, HVH002253 , VIA MOBILE - PYMT</t>
  </si>
  <si>
    <t>FRIENDSHIP YOGA AN, HVH002254 , VIA MOBILE - PYMT</t>
  </si>
  <si>
    <t>BT GROUP PLC , GP01153969-000028</t>
  </si>
  <si>
    <t>JESSICA MULLIGAN , INVOICE HVH002071 , FP 26/11/25 1224 , 14638660971177481</t>
  </si>
  <si>
    <t>ANDREW BRAY , HVH002180 , FP 25/11/25 1938 , ZLW5NP71043LX214JM</t>
  </si>
  <si>
    <t>HITCH EP + S BPO , HVH002188 , FP 26/11/25 2059 , RP4679966601513900</t>
  </si>
  <si>
    <t>HITCH EP + S BPO , HVH002189 , FP 26/11/25 2103 , RP4679966602079900</t>
  </si>
  <si>
    <t>HARTINGTON COMMUNI, RSG NOV , FP 27/11/25 1127 , 59112724405885000N, RSG NOV</t>
  </si>
  <si>
    <t>HARTINGTON COMMUNI, CHAIR PILATES , FP 27/11/25 1127 , 19112724605355000N, CHAIR PILATES</t>
  </si>
  <si>
    <t>JHFITNESS , JH FIT Nov , VIA MOBILE - PYMT</t>
  </si>
  <si>
    <t>JHFITNESS , JH FIT OCTOBER , VIA MOBILE - PYMT</t>
  </si>
  <si>
    <t>QUINE JK&amp;A , PICKLEBALL WED NOV, FP 30/11/25 0808 , 919065258080031101</t>
  </si>
  <si>
    <t>QUINE JK&amp;A , ACTIVITIESCLUB NOV, FP 30/11/25 0807 , 524947907080031101</t>
  </si>
  <si>
    <t>HOWARD S&amp;J , J HOWARD BEV ORDER, FP 01/12/25 1301 , 846571841031102101</t>
  </si>
  <si>
    <t>QUINE JK&amp;A , PICKLEBALL MONDAYS, FP 30/11/25 0807 , 292782657080031101</t>
  </si>
  <si>
    <t>RAD MEMBERSHIP , VHA2026003 , VIA ONLINE - PYMT , FP 30/11/25 10 , 20192340578714000N</t>
  </si>
  <si>
    <t>A PAPAS ART FAIR , ARTS FAIR DEC25 , VIA ONLINE - PYMT , FP 03/12/25 10 , 19174403067686000N</t>
  </si>
  <si>
    <t>DAVID GRAHAM , GRAHAM LOTT , FP 04/12/25 1221 , 19972645354867476</t>
  </si>
  <si>
    <t>KRISTOFER OWEN , KRIS/SHARON LOTTO , FP 04/12/25 0001 , HUBXF10342B27AA71F</t>
  </si>
  <si>
    <t>HARTINGTON COMMUNI, MAHJONG OCTOBER , FP 04/12/25 1656 , 12165637273834000N, MAHJONG OCTOBER</t>
  </si>
  <si>
    <t>HARTINGTON COMMUNI, MAHJONG NOVEMBER , FP 04/12/25 1656 , 11165636638658000N, MAHJONG NOVEMBER</t>
  </si>
  <si>
    <t>DAVID GRAHAM , GRAHAM PB , FP 07/12/25 1632 , 12281232491815451</t>
  </si>
  <si>
    <t>HARTINGTON COMMUNI, HYPAC , FP 06/12/25 1722 , 35172203175966000N, HYPAC</t>
  </si>
  <si>
    <t>TENTY R &amp; K , HVH002244 TENTY , FP 06/12/25 1404 , 45140433160359000R, .</t>
  </si>
  <si>
    <t>LIZ BROOMHEAD SWP , CLEANING VOUCHERS , VIA ONLINE - PYMT , FP 06/12/25 10 , 47164420542062000N</t>
  </si>
  <si>
    <t>EDF ENERGY , A-256B685A , VIA ONLINE - PYMT , FP 08/12/25 10 , 32095302819741000N</t>
  </si>
  <si>
    <t>TENTY R &amp; K , TENTY-BOOZE , FP 09/12/25 1113 , 04111338380777000R, .</t>
  </si>
  <si>
    <t>SUMUP PAYMENTS ACC, MZ9 PID1032407 , FP 08/12/25 1945 , XZ1J23DM70WDYVP9R4, MZ9 PID1032407</t>
  </si>
  <si>
    <t>JESSICA MULLIGAN , INVOICE HVH002072 , FP 10/12/25 0949 , 52795792325152909</t>
  </si>
  <si>
    <t>HARTINGTON COMMUNI, CHAIR PILATES , FP 11/12/25 1527 , 07152735223002000N, CHAIR PILATES</t>
  </si>
  <si>
    <t>ELIZABETH BROOMHEA, INFORMAL FLORA , FP 11/12/25 1356 , HUBX611743291051B9</t>
  </si>
  <si>
    <t>J R Wheawall , HARTINGTON V HALL , VIA ONLINE - PYMT</t>
  </si>
  <si>
    <t>J R WHEAWALL , HARTINGTON V HALL , VIA ONLINE - PYMT</t>
  </si>
  <si>
    <t>DD CVS , INV0212 HARTINGTON, VIA ONLINE - PYMT , FP 11/12/25 10 , 02121158261795000N</t>
  </si>
  <si>
    <t>HARTINGTON TABLE T, VILLAGE HALL HIRE , FP 12/12/25 0234 , L2SFUL800000436186</t>
  </si>
  <si>
    <t>HARTINGTON SOCIAL , DANCESEPTOCTNOVDEC, FP 12/12/25 1646 , HUBXEC2589707350EE</t>
  </si>
  <si>
    <t>ELIZABETH BROOMHEA, POULTRY BINGO , FP 13/12/25 1316 , HUBX8CC2F72FE0A742</t>
  </si>
  <si>
    <t>ELIZABETH BROOMHEA, THUNDER HAMMER , FP 16/12/25 1706 , HUBX3B9CA9D205748B</t>
  </si>
  <si>
    <t>J K QUINE , OIL 15 12 25 , VIA ONLINE - PYMT , FP 16/12/25 10 , 11095242916174000N</t>
  </si>
  <si>
    <t>HARTINGTON COMMUNI, STRONGER LONGER , FP 17/12/25 1701 , 25170151335514000N, STRONGER LONGER</t>
  </si>
  <si>
    <t>HARTINGTON COMMUNI, CHAIR PILATES , FP 17/12/25 1701 , 08170152080178000N, CHAIR PILATES</t>
  </si>
  <si>
    <t>HARTINGTON COMMUNI, WRIGGLES GIGGLES , FP 17/12/25 1431 , 24143132162769000N, WRIGGLES GIGGLES</t>
  </si>
  <si>
    <t>WOOLLEY JJ , PEA AND PIE , FP 17/12/25 1644 , RP4679960217342000</t>
  </si>
  <si>
    <t>HARTINGTON COMMUNI, WRIGGLES GIGGLES , FP 17/12/25 1508 , 58150819421579000N, WRIGGLES GIGGLES</t>
  </si>
  <si>
    <t>N Hall , HVHALL LOTTERY DEC, VIA ONLINE - PYMT , FP 17/12/25 10 , 55103646486590000N</t>
  </si>
  <si>
    <t>J CRITCHLOW , JOSH CRITCHLOW , FP 18/12/25 0715 , 300000001687557367</t>
  </si>
  <si>
    <t>CROOME L A 1 , YOGA CROOME NOV , FP 17/12/25 1945 , 520109505491712101</t>
  </si>
  <si>
    <t>QUINE JK&amp;A , PICKLEBALL MON DEC, FP 20/12/25 1047 , 551528237401022101</t>
  </si>
  <si>
    <t>QUINE JK&amp;A , ACTIVITIESCLUB DEC, FP 20/12/25 1045 , 659695815401022101</t>
  </si>
  <si>
    <t>QUINE JK&amp;A , PICKLEBALL WED DEC, FP 20/12/25 1046 , 816799416401022101</t>
  </si>
  <si>
    <t>FP REJECT 19/12/25, 40190328193879000N, REJ CODE 1114</t>
  </si>
  <si>
    <t>HCG MAGIC GRANT , HVH JOSH C N&amp;VIEWS, VIA ONLINE - PYMT</t>
  </si>
  <si>
    <t>HCG , JOSH C NEWS&amp;VIEWS , VIA ONLINE - PYMT , FP 19/12/25 10 , 40190328193879000N</t>
  </si>
  <si>
    <t>BT GROUP PLC , GP01153969-000029</t>
  </si>
  <si>
    <t>CROOME L A 1 , PICKLE BALL HOUR , FP 31/12/25 1211 , 843849651121132101</t>
  </si>
  <si>
    <t>HARTINGTON COMMUNI, MAHJONG , FP 31/12/25 0902 , 21090217397517000N, MAHJONG</t>
  </si>
  <si>
    <t>LGDS000016GOODWIN , L GOODWIN , VIA ONLINE - PYMT</t>
  </si>
  <si>
    <t>KRISTOFER OWEN , KRIS/SHARON LOTTO , FP 05/01/26 0002 , HUBXDD69B92A6BC412</t>
  </si>
  <si>
    <t>LUCY STONES &amp; CHRI, FP 03/01/26 1358 , PQDLSXOXE24TX8S3C7</t>
  </si>
  <si>
    <t>PEAK DISTRICT PILA, HVH002275 , FP 05/01/26 0717 , POQ9UGXR7ZSN4XWZMO</t>
  </si>
  <si>
    <t>ANDREW BRAY , HVH002181 , FP 05/01/26 1015 , MY08V7DKJR8002OD1X</t>
  </si>
  <si>
    <t>CROOME L A 1 , CROOME YOGA DEC , FP 09/01/26 1303 , 822709233031901001</t>
  </si>
  <si>
    <t>CHORUS EDUCATION T, CB2500079</t>
  </si>
  <si>
    <t>G SMITH , HARTINGTON VHALL , VIA ONLINE - PYMT , FP 09/01/26 10 , 07160827232164000N</t>
  </si>
  <si>
    <t>EDF ENERGY , A-256B685A , VIA ONLINE - PYMT , FP 11/01/26 10 , 57121824241809000N</t>
  </si>
  <si>
    <t>OLIVER J , HVH002267 J Oliver, VIA MOBILE - PYMT</t>
  </si>
  <si>
    <t>FRIENDSHIP YOGA AN, HVH002300 , VIA MOBILE - PYMT</t>
  </si>
  <si>
    <t>FRIENDSHIP YOGA AN, HVH002295 , VIA MOBILE - PYMT</t>
  </si>
  <si>
    <t>DERBYSHIRE DALES D, INVOICE 83476863 , VIA ONLINE - PYMT , FP 17/01/26 10 , 43103943638102000N</t>
  </si>
  <si>
    <t>JOELLE JOANNE , 1790 , FP 20/01/26 1748 , R4WGNW965O3MPN15DZ</t>
  </si>
  <si>
    <t>JOELLE JOANNE , 1854 , FP 20/01/26 1747 , R4WGNW965O33EN15DZ</t>
  </si>
  <si>
    <t>JOELLE JOANNE , 1852 , FP 20/01/26 1751 , ZOWENZ3K5EGLMNMDQK</t>
  </si>
  <si>
    <t>QUINE JK&amp;A , ACTIVITIESCLUB JAN, FP 22/01/26 1756 , 263729906571221001</t>
  </si>
  <si>
    <t>D BUTTERWORTH , INV001844 HVH , VIA ONLINE - PYMT</t>
  </si>
  <si>
    <t>J K QUINE , OIL 24 01 2026 , VIA ONLINE - PYMT , FP 24/01/26 10 , 04180337482945000N</t>
  </si>
  <si>
    <t>BT GROUP PLC , GP01153969-000030</t>
  </si>
  <si>
    <t>HARTINGTON COMMUNI, RSG JAN 27TH , FP 28/01/26 1126 , 35112617405321000N, RSG JAN 27TH</t>
  </si>
  <si>
    <t>QUINE JK&amp;A , PICKLEBALL WED JAN, FP 28/01/26 1819 , 821376859181821001</t>
  </si>
  <si>
    <t>HARTINGTON COMMUNI, PILATES , FP 28/01/26 1126 , 37112618003674000N, PILATES</t>
  </si>
  <si>
    <t>QUINE JK&amp;A , PICKLEBALL MON JAN, FP 28/01/26 1818 , 848585418181821001</t>
  </si>
  <si>
    <t>JESSICA MULLIGAN , INVOICE HVH002262 , FP 30/01/26 0932 , 26713656866564926</t>
  </si>
  <si>
    <t>ANDREW BRAY , HVH002252 , FP 29/01/26 2025 , 8M3P2MEOY31ODN7JXD</t>
  </si>
  <si>
    <t>ANDREW BRAY , HVH002277 , FP 29/01/26 2025 , MY08V7DO318R02OD1X</t>
  </si>
  <si>
    <t>HARTINGTON PAROCHI, HVH002314 , FP 31/01/26 1100 , 400000001713042854</t>
  </si>
  <si>
    <t>CROOME L A 1 , YOGA CROOME 31/1 , FP 31/01/26 1653 , 872230553561131001</t>
  </si>
  <si>
    <t>CROOME L A 1 , YOGA CROOME JANUAR, FP 31/01/26 1656 , 908616016561131001</t>
  </si>
  <si>
    <t>KRISTOFER OWEN , KRIS/SHARON LOTTO , FP 04/02/26 0001 , HUBX9A28F961FBD1DD</t>
  </si>
  <si>
    <t>LIZ BROOMHEAD SWP , CLEANING MATERIALS, VIA ONLINE - PYMT , FP 04/02/26 10 , 49143421299166000N</t>
  </si>
  <si>
    <t>DAVID H SMITH LT , HALL</t>
  </si>
  <si>
    <t>EDF ENERGY , A-256B685A , VIA ONLINE - PYMT , FP 08/02/26 10 , 57201116974536000N</t>
  </si>
  <si>
    <t>TENTY R &amp; K , HVH002324 , FP 13/02/26 1659 , 58165916658913000R, .</t>
  </si>
  <si>
    <t>Phil Carter , HVH DEPOSIT , VIA ONLINE - PYMT , FP 13/02/26 10 , 21110441496247000N</t>
  </si>
  <si>
    <t>TENTY R &amp; K , HVH002326-TENTY , FP 16/02/26 1608 , 27160834799400000R, .</t>
  </si>
  <si>
    <t>L Manifold , HARTINGTON V HALL , VIA ONLINE - PYMT , FP 17/02/26 10 , 33143150148717000N</t>
  </si>
  <si>
    <t>Phil Carter , HVH RAILINGS , VIA ONLINE - PYMT , FP 18/02/26 10 , 29094656626594000N</t>
  </si>
  <si>
    <t>J WHEAWALL , HARTINGTON VH , VIA ONLINE - PYMT , FP 18/02/26 10 , 02094518138602000N</t>
  </si>
  <si>
    <t>001674</t>
  </si>
  <si>
    <t>PEAK DISTRICT PILA, HVH002316 , FP 19/02/26 1747 , PN2213U5AF413PHUVM</t>
  </si>
  <si>
    <t>PEAK DISTRICT PILA, HVH002315 , FP 19/02/26 1747 , POEMQ7Y8YJ4FB15X8S</t>
  </si>
  <si>
    <t>ANDREW BRAY , HVH002288 , FP 19/02/26 1746 , MY08V7Y5LMQDR2OD1X</t>
  </si>
  <si>
    <t>LIZ BROOMHEAD SWP , CLEANING MATERIALS, VIA ONLINE - PYMT , FP 19/02/26 10 , 08110752315320000N</t>
  </si>
  <si>
    <t>QUINE JK&amp;A , ACTIVITIESCLUB FEB, FP 20/02/26 0900 , 536944500090022001</t>
  </si>
  <si>
    <t>HARTINGTON COMMUNI, CHAIR PILATES , FP 21/02/26 1435 , 30143549414471000N, CHAIR PILATES</t>
  </si>
  <si>
    <t>HARTINGTON COMMUNI, RSG FEB , FP 21/02/26 1435 , 17143549199138000N, RSG FEB</t>
  </si>
  <si>
    <t>HARTINGTON COMMUNI, WRIGGLESGIGGLES , FP 23/02/26 1738 , 36173804709426000N, WRIGGLESGIGGLES</t>
  </si>
  <si>
    <t>FRIENDSHIP YOGA AN, HVH002358 , VIA MOBILE - PYMT</t>
  </si>
  <si>
    <t>FRIENDSHIP YOGA AN, HVH002357 , VIA MOBILE - PYMT</t>
  </si>
  <si>
    <t>P STUBBS , CHARITY , FP 23/02/26 1918 , 400000001725476305</t>
  </si>
  <si>
    <t>BT GROUP PLC , GP01153969-000031</t>
  </si>
  <si>
    <t>HARTINGTON COMMUNI, CHEESE REUNION , FP 26/02/26 1127 , 28112747858656000N, CHEESE REUNION</t>
  </si>
  <si>
    <t>A PAPAS ART FAIR , ARTS FAIR MAY 26 , VIA ONLINE - PYMT , FP 27/02/26 10 , 20155936516197000N</t>
  </si>
  <si>
    <t>JESSICA MULLIGAN , INVOICE HVH002263 , FP 02/03/26 0955 , 98260183292970236</t>
  </si>
  <si>
    <t>QUINE JK&amp;A , PICKLEBALL MON FEB, FP 01/03/26 1907 , 081969257091103001</t>
  </si>
  <si>
    <t>HARTINGTON COMMUNI, MAHJONG JAN FEB , FP 01/03/26 1334 , 16133425818756000N, MAHJONG JAN FEB</t>
  </si>
  <si>
    <t>QUINE JK&amp;A , PICKLEBALL WED FEB, FP 01/03/26 1908 , 672880248091103001</t>
  </si>
  <si>
    <t>ELLSE + NUNNINGT , VILLAGE HALL CHARI, FP 27/02/26 1834 , RP4679961732700300</t>
  </si>
  <si>
    <t>FRIENDSHIP YOGA AN, HVH002369 , VIA MOBILE - PYMT</t>
  </si>
  <si>
    <t>KRISTOFER OWEN , KRIS/SHARON LOTTO , FP 04/03/26 0000 , HUBX853FC70E704154</t>
  </si>
  <si>
    <t>J BENNETT , HVH002343 , FP 04/03/26 2020 , 400000001731297859</t>
  </si>
  <si>
    <t>LIZ BROOMHEAD SWP , CLEANING MATERIALS, VIA ONLINE - PYMT , FP 05/03/26 10 , 60092933078548000N</t>
  </si>
  <si>
    <t>P WAIN , HARTINGTON VHALL , VIA ONLINE - PYMT , FP 06/03/26 10 , 57180545144769000N</t>
  </si>
  <si>
    <t>J K QUINE , OIL 05 03 2026 , VIA ONLINE - PYMT , FP 06/03/26 10 , 23180752321249000N</t>
  </si>
  <si>
    <t>J K QUINE , FIXION HINGES , VIA ONLINE - PYMT , FP 06/03/26 10 , 60180905865307000N</t>
  </si>
  <si>
    <t>CROOME L A 1 , YOGA CROOME FEBRUA, FP 07/03/26 1936 , 528170236391703001</t>
  </si>
  <si>
    <t>CROOME L A 1 , YOGA CROOME 26/2 , FP 09/03/26 1352 , 842326842531903001</t>
  </si>
  <si>
    <t>CROOME L A 1 , YOGA CROOME 7/3 , FP 07/03/26 1934 , 045597134391703001</t>
  </si>
  <si>
    <t>C.W.JONES &amp; SON LT, CWJONESFD/WAKE , VIA ONLINE - PYMT</t>
  </si>
  <si>
    <t>TENTY R &amp; K , HVH002370-TENTY , FP 10/03/26 1359 , 55135920199593000R, .</t>
  </si>
  <si>
    <t>S.D.BULLION , HVH002363 , FP 10/03/26 1432 , 108735212341013001</t>
  </si>
  <si>
    <t>EDF ENERGY , A-256B685A , VIA ONLINE - PYMT , FP 11/03/26 10 , 11085104894670000N</t>
  </si>
  <si>
    <t>Hartington School , HVHALL LOTTERY , VIA ONLINE - PYMT , FP 11/03/26 10 , 50173346603332000N</t>
  </si>
  <si>
    <t>J L Network , 03822-QUINE , VIA ONLINE - PYMT , FP 18/03/26 10 , 10144520935127000N</t>
  </si>
  <si>
    <t>HARTINGTON COMMUNI, HYPAC HALL HIRE , FP 21/03/26 0928 , 26092810270598000N, HYPAC HALL HIRE</t>
  </si>
  <si>
    <t>J K QUINE , LAMINATOR POUCHES , VIA ONLINE - PYMT , FP 22/03/26 10 , 22143031808734000N</t>
  </si>
  <si>
    <t>A PAPAS ART FAIR , ARTS TABLES MAY 26, VIA ONLINE - PYMT , FP 22/03/26 10 , 21170046060448000N</t>
  </si>
  <si>
    <t>J K QUINE , TENS LICENCE 07 05, VIA ONLINE - PYMT , FP 22/03/26 10 , 40143158855387000N</t>
  </si>
  <si>
    <t>BT GROUP PLC , GP01153969-000032</t>
  </si>
  <si>
    <t>QUINE JK&amp;A , PICKLEBALL WED MAR, FP 25/03/26 1705 , 905930155071523001</t>
  </si>
  <si>
    <t>QUINE JK&amp;A , ACTIVITIES MARCH , FP 25/03/26 1706 , 986079856071523001</t>
  </si>
  <si>
    <t>LIZ BROOMHEAD SWP , CLEANING MATERIALS, VIA ONLINE - PYMT , FP 25/03/26 10 , 38092913264953000N</t>
  </si>
  <si>
    <t>CROOME L A 1 , YOGA CROOME MARCH , FP 27/03/26 1055 , 195803415501723001</t>
  </si>
  <si>
    <t>JESSICA MULLIGAN , INVOICE HVH002264 , FP 27/03/26 1130 , 98272881593493403</t>
  </si>
  <si>
    <t>HARTINGTON COMMUNI, PILATES MARCH , FP 26/03/26 1930 , 19193028227310000N, PILATES MARCH</t>
  </si>
  <si>
    <t>ANDREW BRAY , HVH002289 , FP 28/03/26 1524 , R4WGNWXQKZ8WEV15DZ</t>
  </si>
  <si>
    <t>QUINE JK&amp;A , PICKLEBALL MON MAR, FP 30/03/26 1524 , 718143654251033001</t>
  </si>
  <si>
    <t>HARTINGTON COMMUNI, SAM BIRTHDAY PART , FP 30/03/26 0938 , 11093850399800000N, SAM BIRTHDAY PART</t>
  </si>
  <si>
    <t>THE SOCIETY FOR LA, J LAKE , FP 30/03/26 1835 , 400000001745584999</t>
  </si>
  <si>
    <t>ELIZABETH BROOMHEA, POMEROY FARE , FP 01/04/26 1210 , HUBX9A70A6E612CC72</t>
  </si>
  <si>
    <t>CWC LIMITED , AMY COOPER , FP 02/04/26 1629 , 995888929261204001</t>
  </si>
  <si>
    <t>EMILY LEITH , EMILY WEDDING , FP 02/04/26 1609 , HUBX21CE4107F2DF81</t>
  </si>
  <si>
    <t>J K QUINE , SIGNAGE , VIA ONLINE - PYMT , FP 02/04/26 10 , 27090351586390000N</t>
  </si>
  <si>
    <t>J K QUINE , CLEANING BUDGET , VIA ONLINE - PYMT , FP 02/04/26 10 , 63090231054137000N</t>
  </si>
  <si>
    <t>HARTINGTON COMMUNI, MAHJONG HVH002367 , FP 06/04/26 1732 , 51173243597888000N, MAHJONG HVH002367</t>
  </si>
  <si>
    <t>PEAK DISTRICT PILA, HVH002403 , FP 05/04/26 1940 , PCMGOVFZV5P7KZIFH8</t>
  </si>
  <si>
    <t>DERBYSHIRE DALES D, HVH002408 , FP 07/04/26 1544 , 300000001748787108, HVH002408 - DERBYS, HIRE DALES DISTRIC, T COUNCIL</t>
  </si>
  <si>
    <t>KRISTOFER OWEN , KRIS/SHARON LOTTO , FP 07/04/26 0003 , HUBX59D7C34F914B6F</t>
  </si>
  <si>
    <t>PEAK DISTRICT PILA, HVH002405 , FP 05/04/26 1939 , PV8AJAIR7WFMJP9PTV</t>
  </si>
  <si>
    <t>DERBYSHIRE DALES D, HVH002407 , FP 07/04/26 1546 , 300000001748788399, HVH002407 - DERBYS, HIRE DALES DISTRIC, T COUNCIL</t>
  </si>
  <si>
    <t>OVERLAND GUIDE ASS, HVH002384 , VIA MOBILE - PYMT</t>
  </si>
  <si>
    <t>P TAPPING PAT , HARTINGTON VH , VIA ONLINE - PYMT , FP 04/04/26 10 , 61125928511261000N</t>
  </si>
  <si>
    <t>DERBYSHIRE DALES D, INVOICE 83490405 , VIA ONLINE - PYMT , FP 07/04/26 10 , 46182409996551000N</t>
  </si>
  <si>
    <t>TENTY R &amp; K , HVH002412-TENTY , FP 09/04/26 0742 , 03074240086125000R, .</t>
  </si>
  <si>
    <t>EDF ENERGY , A-256B685A , VIA ONLINE - PYMT , FP 09/04/26 10 , 38084758241556000N</t>
  </si>
  <si>
    <t>J K QUINE , PICKLEBALL BAG , VIA ONLINE - PYMT , FP 10/04/26 10 , 48170321275984000N</t>
  </si>
  <si>
    <t>J K QUINE , PICKLEBALL BALLS , VIA ONLINE - PYMT , FP 10/04/26 10 , 57170220791420000N</t>
  </si>
  <si>
    <t>DAVID GRAHAM , GRAHAM GIFT AIDED , FP 11/04/26 2152 , 52064746907419507</t>
  </si>
  <si>
    <t>TENTY R &amp; K , HVH002416-TENTY , FP 13/04/26 1702 , 25170233482009000R, .</t>
  </si>
  <si>
    <t>FRIENDSHIP YOGA AN, HVH002421 , VIA MOBILE - PYMT</t>
  </si>
  <si>
    <t>FRIENDSHIP YOGA AN, HVH002420 , VIA MOBILE - PYMT</t>
  </si>
  <si>
    <t>J Bowden lottery , HARTINGTON VHALL , VIA ONLINE - PYMT , FP 12/04/26 10 , 30172528909284000N</t>
  </si>
  <si>
    <t>K WEBLEY , CHARITY CEILIDH , VIA ONLINE - PYMT , FP 12/04/26 10 , 11163801394570000N</t>
  </si>
  <si>
    <t>HARTINGTON COMMUNI, WRIGGLESGIGGLES , FP 15/04/26 0741 , 11074107688528000N, WRIGGLESGIGGLES</t>
  </si>
  <si>
    <t>A PAPAS ART FAIR , ARTS TABLES 8 , VIA ONLINE - PYMT , FP 17/04/26 10 , 32170904502021000N</t>
  </si>
  <si>
    <t>TENTY R &amp; K , HVH002431-TENTY , FP 18/04/26 0853 , 37085358100599000R, .</t>
  </si>
  <si>
    <t>CROOME L A 1 , YOGA CROOME 18/4 , FP 18/04/26 1609 , 716948939061814001</t>
  </si>
  <si>
    <t>J L Network , 03822-QUINE , VIA ONLINE - PYMT , FP 21/04/26 10 , 27083736913001000N</t>
  </si>
  <si>
    <t>JOELLE WOOLLEY &amp; M, HVH002385 , FP 23/04/26 1303 , PM00DK5BOA0UY0NSJB</t>
  </si>
  <si>
    <t>AnnanAcad donation, MUS.HART , VIA ONLINE - PYMT , FP 24/04/26 10 , 48102355155238000N</t>
  </si>
  <si>
    <t>BT GROUP PLC , GP01153969-000033</t>
  </si>
  <si>
    <t>CROOME L A 1 , YOGA CROOME APRIL , FP 27/04/26 1402 , 948978342041724001</t>
  </si>
  <si>
    <t>JESSICA MULLIGAN , INVOICE HVH002371 , FP 30/04/26 0902 , 75439381813844508</t>
  </si>
  <si>
    <t>QUINE JK&amp;A , PICKLEBALL MON APR, FP 01/05/26 0835 , 225764415380105001</t>
  </si>
  <si>
    <t>ELIZABETH BROOMHEA, PHILLIP WAKE , FP 03/05/26 1618 , HUBXB499CB13E42521</t>
  </si>
  <si>
    <t>TENTY R &amp; K , HVH002433-TENTY , FP 04/05/26 1654 , 32165402376755000R, .</t>
  </si>
  <si>
    <t>KRISTOFER OWEN , KRIS/SHARON LOTTO , FP 05/05/26 0003 , HUBX250BC1E63C2997</t>
  </si>
  <si>
    <t>TENTY R &amp; K , HVH002445-TENTY , FP 04/05/26 1655 , 32165521370650000R, .</t>
  </si>
  <si>
    <t>HARTINGTON COMMUNI, HCG FIRST AID , FP 05/05/26 0755 , 22075507806720000N, HCG FIRST AID</t>
  </si>
  <si>
    <t>HARTINGTON COMMUNI, HVH002366 , FP 05/05/26 0757 , 31075747909489000N, HVH002366</t>
  </si>
  <si>
    <t>EDF ENERGY , A-256B685A , VIA ONLINE - PYMT , FP 06/05/26 10 , 01141128297034000N</t>
  </si>
  <si>
    <t>FAY BOWERS , HVH002424 , FP 06/05/26 2214 , 18364603538632313</t>
  </si>
  <si>
    <t>WEBLEY M &amp; K , CEILIDH BAR , FP 06/05/26 2109 , 492886449012605001</t>
  </si>
  <si>
    <t>MATTHEW SHIELDS , IC MOUNTAINEERING , FP 07/05/26 1626 , P3IHIO6Q1GEDYZHBZ7</t>
  </si>
  <si>
    <t>BOWDEN K &amp; W , HVH002376 BOWDEN , VIA MOBILE - PYMT</t>
  </si>
  <si>
    <t>OVERLAND GUIDE ASS, HVH002322 , VIA MOBILE - PYMT</t>
  </si>
  <si>
    <t>CWC LIMITED , AMY COOPER , FP 13/05/26 1653 , 030483933561315001</t>
  </si>
  <si>
    <t>A PAPAS ART FAIR , ARTFAIR FOOD 16 05, VIA ONLINE - PYMT , FP 13/05/26 10 , 49082004497959000N</t>
  </si>
  <si>
    <t>ELIZABETH BROOMHEA, INFORMAL FLORA , FP 15/05/26 1312 , HUBX2A860333FC3E75</t>
  </si>
  <si>
    <t>PEAK DISTRICT NATI, PEAK DISTRICT NPA</t>
  </si>
  <si>
    <t>SUMUP PAYMENTS ACC, MZ9 PID1239572 , FP 18/05/26 1737 , E78126MOQ8X91VJ06M, MZ9 PID1239572</t>
  </si>
  <si>
    <t>ANDREW BRAY , HVH002344 , FP 17/05/26 1242 , J63EV4E1DE9G7NOWGP</t>
  </si>
  <si>
    <t>ANDREW BRAY , HVH002401 , FP 17/05/26 1243 , ZLW5NP98L9K38V14JM</t>
  </si>
  <si>
    <t>TENTY R &amp; K , HVH002455-TENTY , FP 18/05/26 1735 , 10173508667455000R, .</t>
  </si>
  <si>
    <t>FRIENDSHIP YOGA AN, HVH002294 , VIA MOBILE - PYMT</t>
  </si>
  <si>
    <t>FRIENDSHIP YOGA AN, HVH002461 , VIA MOBILE - PYMT</t>
  </si>
  <si>
    <t>FRIENDSHIP YOGA AN, HVH002460 , VIA MOBILE - PYMT</t>
  </si>
  <si>
    <t>O HEAP &amp; SON LTD , SIN199095 , VIA ONLINE - PYMT , FP 19/05/26 10 , 57143248007529000N</t>
  </si>
  <si>
    <t>HARTINGTON COMMUNI, DR DAWSON SESSION , FP 22/05/26 1657 , 55165702306664000N, DR DAWSON SESSION</t>
  </si>
  <si>
    <t>CRAGGRUNNER , DOVEDALE DIPPER 26, FP 26/05/26 1148 , CBBPI1148048565965</t>
  </si>
  <si>
    <t>BT GROUP PLC , GP01153969-000034</t>
  </si>
  <si>
    <t>TENTY R &amp; K , HVH002466-TENTY , FP 26/05/26 1930 , 07193026189623000R, .</t>
  </si>
  <si>
    <t>HARTINGTON COMMUNI, RSG MAY , FP 27/05/26 1641 , 11164141782192000N, RSG MAY</t>
  </si>
  <si>
    <t>HARTINGTON COMMUNI, FIRST AID HVC , FP 27/05/26 1641 , 32164141446883000N, FIRST AID HVC</t>
  </si>
  <si>
    <t>HARTINGTON COMMUNI, HVH002418 , FP 28/05/26 1201 , 54120104996672000N, HVH002418</t>
  </si>
  <si>
    <t>HARTINGTON COMMUNI, HVH002427 , FP 28/05/26 1201 , 60120105198033000N, HVH002427</t>
  </si>
  <si>
    <t>JESSICA MULLIGAN , INVOICE HVH002372 , FP 28/05/26 1627 , 84425823313256951</t>
  </si>
  <si>
    <t>RTENTY GLASSES , POSTER FRAMES , VIA ONLINE - PYMT , FP 27/05/26 10 , 34183241314076000N</t>
  </si>
  <si>
    <t>QUINE JK&amp;A , PICKLEBALL MON MAY, FP 29/05/26 0935 , 101597145390925001</t>
  </si>
  <si>
    <t>QUINE JK&amp;A , ACTIVITIES MAY , FP 29/05/26 0937 , 066603457390925001</t>
  </si>
  <si>
    <t>QUINE JK&amp;A , PICKLEBALL WED MAY, FP 29/05/26 0936 , 539422656390925001</t>
  </si>
  <si>
    <t>HARTINGTON COMMUNI, HCG PILATES MAY , FP 29/05/26 1140 , 09114025910223000N, HCG PILATES MAY</t>
  </si>
  <si>
    <t>LIZ BROOMHEAD , PLANTS , VIA ONLINE - PYMT , FP 29/05/26 10 , 54094737033943000N</t>
  </si>
  <si>
    <t>CROOME L A 1 , YOGA CROOME MAY , FP 31/05/26 0944 , 504075154490135001</t>
  </si>
  <si>
    <t>JESSICA MACNAIR , JESSIE DO , FP 31/05/26 2100 , EWR02OGM31LXQN34L1</t>
  </si>
  <si>
    <t>HARTINGTON COMMUNI, HCG LIVE STRONGER , FP 01/06/26 1219 , 16121907833333000N, HCG LIVE STRONGER</t>
  </si>
  <si>
    <t>RACHEL KEMPSTER , KEMPSTER , FP 01/06/26 0223 , 260531230724978960, KEMPSTER</t>
  </si>
  <si>
    <t>LIZ BROOMHEAD , CLEANING , VIA ONLINE - PYMT , FP 01/06/26 10 , 16144212814400000N</t>
  </si>
  <si>
    <t>PEAK DISTRICT PILA, HANNAN , FP 02/06/26 0744 , PCSM5B0B3E1CO91WDC</t>
  </si>
  <si>
    <t>QUINE JK&amp;A , PBALL TENTY 0106 , FP 02/06/26 0859 , 607087249580206001</t>
  </si>
  <si>
    <t>HARTINGTON SURGERY, VILLAGE HALL , FP 02/06/26 1137 , HUBXAA9F11EBCF863A</t>
  </si>
  <si>
    <t>QUINE JK&amp;A , PHILLIPS DONATION , FP 03/06/26 1501 , 135460431051306001</t>
  </si>
  <si>
    <t>C A Naylor (Adobe), HARTINGTON VHALL , VIA ONLINE - PYMT , FP 03/06/26 10 , 55140044395121000N</t>
  </si>
  <si>
    <t>K WILLIAMSON , HARPIC , VIA ONLINE - PYMT , FP 03/06/26 10 , 33180141085236000N</t>
  </si>
  <si>
    <t>KRISTOFER OWEN , KRIS/SHARON LOTTO , FP 04/06/26 0002 , HUBX992E1A84CAC8ED</t>
  </si>
  <si>
    <t>S WHITEHEAD , FP 03/06/26 2002 , 400000001783001193</t>
  </si>
  <si>
    <t>EDF ENERGY , A-256B685A , VIA ONLINE - PYMT , FP 04/06/26 10 , 50082802638215000N</t>
  </si>
  <si>
    <t>J K QUINE , CLEANING SODA , VIA ONLINE - PYMT , FP 05/06/26 10 , 30135916399234000N</t>
  </si>
  <si>
    <t>J K QUINE , ADMIN A4 POCKETS , VIA ONLINE - PYMT , FP 05/06/26 10 , 18140056564318000N</t>
  </si>
  <si>
    <t>LOVATT ACC LTD , HAR004 2308 , VIA ONLINE - PYMT , FP 06/06/26 10 , 46100334018587000N</t>
  </si>
  <si>
    <t>FRIENDSHIP YOGA AN, KempEyre , VIA MOBILE - PYMT</t>
  </si>
  <si>
    <t>J K QUINE , STAGING PARTS , VIA ONLINE - PYMT , FP 09/06/26 10 , 18093519117008000N</t>
  </si>
  <si>
    <t>ELIZABETH BROOMHEA, INFORMAL FLORA , FP 10/06/26 1814 , HUBX31756255B465F5</t>
  </si>
  <si>
    <t>TENTY R &amp; K , HVH002504-TENTY , FP 10/06/26 0917 , 03091756575314000R, .</t>
  </si>
  <si>
    <t>HARTINGTON COMMUNI, HCG W&amp;G DOROTHY , FP 10/06/26 1014 , 52101439661471000N, HCG W&amp;G DOROTHY</t>
  </si>
  <si>
    <t>MR &amp; MRS N ROWE , VH LOTTERY WIN , VIA ONLINE - PYMT</t>
  </si>
  <si>
    <t>WEBLEY M &amp; K , CHARITY QUIZ 19.06, FP 12/06/26 0827 , 964045617280216001</t>
  </si>
  <si>
    <t>ROWE N &amp; G M PA , Gill Rowe donation, VIA MOBILE - PYMT</t>
  </si>
  <si>
    <t>J K QUINE , STICK PADS FRAMES , VIA ONLINE - PYMT , FP 14/06/26 10 , 58091937806668000N</t>
  </si>
  <si>
    <t>JOHN HALL , LAMBERT , FP 17/06/26 1817 , HUBX7511E33E38E398</t>
  </si>
  <si>
    <t>ANDREW BRAY , PLANT SALES. , FP 18/06/26 1815 , 8M3P2M4GQRQWEV7JXD</t>
  </si>
  <si>
    <t>LIZ BROOMHEAD SWP , CLEANING MATERIALS, VIA ONLINE - PYMT , FP 18/06/26 10 , 27083833948347000N</t>
  </si>
  <si>
    <t>A PAPAS ART FAIR , JAZZ CHEESE &amp; WINE, VIA ONLINE - PYMT , FP 18/06/26 10 , 10152611470971000N</t>
  </si>
  <si>
    <t>J K QUINE , STICK PADS FRAMES2, VIA ONLINE - PYMT , FP 18/06/26 10 , 31152753515456000N</t>
  </si>
  <si>
    <t>ELIZABETH BROOMHEA, JUNE RSG , FP 23/06/26 1755 , HUBXCB6C8C58A36008</t>
  </si>
  <si>
    <t>ELIZABETH BROOMHEA, CHAIRPILATES , FP 23/06/26 1758 , HUBX396FBBBFC390DA</t>
  </si>
  <si>
    <t>BT GROUP PLC , GP01153969-000035</t>
  </si>
  <si>
    <t>HARTINGTON SOCIAL , DANCE JAN TO JUNE , FP 26/06/26 1331 , HUBXA355687DFF4DBB</t>
  </si>
  <si>
    <t>HARTINGTON COMMUNI, HCG CHAIRPIL JUNE , FP 29/06/26 0849 , 04084952029149000N, HCG CHAIRPIL JUNE</t>
  </si>
  <si>
    <t>HARTINGTON COMMUNI, HCG RSG JUNE , FP 29/06/26 0849 , 04084952154093000N, HCG RSG JUNE</t>
  </si>
  <si>
    <t>HARTINGTON COMMUNI, HCG MAHJONG JUNE , FP 29/06/26 0911 , 55091105891763000N, HCG MAHJONG JUNE</t>
  </si>
  <si>
    <t>JESSICA MULLIGAN , MULLIGAN , FP 01/07/26 0950 , 87737363839625647</t>
  </si>
  <si>
    <t>A PAPAS ART FAIR , JAZZ CHEESE &amp; WINE, VIA ONLINE - PYMT , FP 01/07/26 10 , 19160836704466000N</t>
  </si>
  <si>
    <t>DAVID H SMITH LT , BASSETT</t>
  </si>
  <si>
    <t>ST WERBURGH-S DERB, HVH002443 , FP 03/07/26 1631 , 000000000045898252</t>
  </si>
  <si>
    <t>KRISTOFER OWEN , KRIS/SHARON LOTTO , FP 06/07/26 0002 , HUBXF542A92074C6A9</t>
  </si>
  <si>
    <t>TENTY R &amp; K , HVH002520-TENTY , FP 06/07/26 1711 , 37171151354359000R, .</t>
  </si>
  <si>
    <t>CROOME L A 1 , YOGA CROOME JUNE , FP 06/07/26 2230 , 408275730322607001</t>
  </si>
  <si>
    <t>ANNAN ACADEMY SCHO, ANNAN ACADEMY , FP 08/07/26 0853 , 300000001801023159</t>
  </si>
  <si>
    <t>HARTINGTON TABLE T, VILLAGE HALL HIRE , FP 09/07/26 1036 , 100000001788014700</t>
  </si>
  <si>
    <t>RACHEL FULLER LTD , 25/7/26 5-7PM , FP 10/07/26 1050 , 0087FE5F688842DEAD</t>
  </si>
  <si>
    <t>EDF ENERGY , A-256B685A , VIA ONLINE - PYMT , FP 13/07/26 10 , 13091517268976000N</t>
  </si>
  <si>
    <t>HARTINGTON COMMUNI, HCG CHATABOUTBOOKS, FP 14/07/26 1450 , 46145045745714000N, HCG CHATABOUTBOOKS</t>
  </si>
  <si>
    <t>LIZ BROOMHEAD SWP , JULY 26 LOTTERY , VIA ONLINE - PYMT , FP 14/07/26 10 , 61075745156432000N</t>
  </si>
  <si>
    <t>DERBYSHIRE DALES D, INVOICE 83490405 , VIA ONLINE - PYMT , FP 14/07/26 10 , 51080320917799000N</t>
  </si>
  <si>
    <t>QUINE JK&amp;A , PICKLBALL WED JUNE, FP 15/07/26 1425 , 115894255241517001</t>
  </si>
  <si>
    <t>HARTINGTON COMMUNI, HCG S&amp;SCAKE , FP 15/07/26 1137 , 50113722504406000N, HCG S&amp;SCAKE</t>
  </si>
  <si>
    <t>QUINE JK&amp;A , PBALL MON JUNE , FP 15/07/26 1424 , 269069444241517001</t>
  </si>
  <si>
    <t>QUINE JK&amp;A , ACTIVITIES JUNE , FP 15/07/26 1423 , 272531143241517001</t>
  </si>
  <si>
    <t>LIZ BROOMHEAD SWP , PAYMENT REFUNDS , VIA ONLINE - PYMT , FP 15/07/26 10 , 25142936312708000N</t>
  </si>
  <si>
    <t>HARTINGTON VILLAGE, SENT FROM SUMUP , FP 17/07/26 1033 , 31996335582632834</t>
  </si>
  <si>
    <t>S.D.BULLION , SARAH DULY , FP 17/07/26 0856 , 140858406580717001</t>
  </si>
  <si>
    <t>JESSICA MULLIGAN , MULLIGAN , FP 19/07/26 0933 , 35506331234321639</t>
  </si>
  <si>
    <t>J K QUINE , OFFICE GOODS , VIA ONLINE - PYMT , FP 18/07/26 10 , 45125053293812000N</t>
  </si>
  <si>
    <t>LIZ BROOMHEAD SWP , CLEANING GOODS , VIA ONLINE - PYMT , FP 17/07/26 10 , 61183818109805000N</t>
  </si>
  <si>
    <t>HARTINGTON COMMUNI, HCG HYPAC , FP 21/07/26 0845 , 03084500344778000N, HCG HYPAC</t>
  </si>
  <si>
    <t>Hartington Farm Sh, HVH SUES CAKE , VIA ONLINE - PYMT , FP 21/07/26 10 , 21150454582076000N</t>
  </si>
  <si>
    <t>PD NEAL , HVH RING SUB , VIA ONLINE - PYMT , FP 21/07/26 10 , 61082902197077000N</t>
  </si>
  <si>
    <t>NATIONWIDE BUSSAV , 90146128HARTINGTON, VIA ONLINE - PYMT , FP 21/07/26 10 , 42151243677281000N</t>
  </si>
  <si>
    <t>LIZ BROOMHEAD , CLEANING , VIA ONLINE - PYMT , FP 22/07/26 10 , 62180328828107000N</t>
  </si>
  <si>
    <t>NATIONWIDE BUSSAV , 90146128HARTINGTON, VIA ONLINE - PYMT , FP 22/07/26 10 , 07180451363782000N</t>
  </si>
  <si>
    <t>EAZICRAFT , Workshop hallhire , VIA MOBILE - PYMT</t>
  </si>
  <si>
    <t>ANDREW BRAY , HVH002442 , FP 24/07/26 0829 , 8M3P2M4MY49QRV7JXD</t>
  </si>
  <si>
    <t>ANDREW BRAY , HVH002469 , FP 24/07/26 0831 , E78126MXYM89LVJ06M</t>
  </si>
  <si>
    <t>BT GROUP PLC , GP01153969-000036</t>
  </si>
  <si>
    <t>ANDREW BRAY , PLANT SALES. , FP 25/07/26 1724 , 1DXO289PJQLGRNR5P7</t>
  </si>
  <si>
    <t>QUINE JK&amp;A , ACTIVITIES JULY , FP 25/07/26 1223 , 417862153221527001</t>
  </si>
  <si>
    <t>Angel Blooms , KJ0211 HARTINGTON , VIA ONLINE - PYMT , FP 25/07/26 10 , 19121438909788000N</t>
  </si>
  <si>
    <t>HARTINGTON COMMUNI, HCG W&amp;G , FP 28/07/26 1549 , 36154911902261000N, HCG W&amp;G</t>
  </si>
  <si>
    <t>QUINE JK&amp;A , PBALL MON JULY , FP 28/07/26 2009 , 787071429002827001</t>
  </si>
  <si>
    <t>QUINE JK&amp;A , PICKLBALL WED JULY, FP 28/07/26 2010 , 956645920102827001</t>
  </si>
  <si>
    <t>HARTINGTON COMMUNI, HCG RSG JULY , FP 31/07/26 1518 , 53151849172080000N, HCG RSG JULY</t>
  </si>
  <si>
    <t>HARTINGTON COMMUNI, HCG LIVE STRONGER , FP 03/08/26 0739 , 52073937891974000N, HCG LIVE STRONGER</t>
  </si>
  <si>
    <t>KRISTOFER OWEN , KRIS/SHARON LOTTO , FP 04/08/26 0001 , HUBX5F37E5E6B1D351</t>
  </si>
  <si>
    <t>HARTINGTON COMMUNI, HCG MAHJONG JULY , FP 08/08/26 1410 , 08141047131982000N, HCG MAHJONG JULY</t>
  </si>
  <si>
    <t>EDF ENERGY , A-256B685A , VIA ONLINE - PYMT , FP 09/08/26 10 , 02083224091815000N</t>
  </si>
  <si>
    <t>NATIONWIDE BUSSAV , 90146128HARTINGTON, VIA ONLINE - PYMT , FP 09/08/26 10 , 61083455395367000N</t>
  </si>
  <si>
    <t>CROOME L A 1 , YOGA CROOME JULY , FP 14/08/26 1017 , 892787057101418001</t>
  </si>
  <si>
    <t>LIZ BROOMHEAD SWP , HVH LOTTERY AUG26 , VIA ONLINE - PYMT , FP 14/08/26 10 , 26150645418046000N</t>
  </si>
  <si>
    <t>Projan Electrical , 987 HARTINGTON V H, VIA ONLINE - PYMT</t>
  </si>
  <si>
    <t>J K QUINE , CLEANING ROLLS , VIA ONLINE - PYMT , FP 15/08/26 10 , 54102647893707000N</t>
  </si>
  <si>
    <t>E Hitch Poster , HARTINGTON V HALL , VIA ONLINE - PYMT , FP 15/08/26 10 , 32094606368748000N</t>
  </si>
  <si>
    <t>J K QUINE , TENS 4&amp;5TH SEPT , VIA ONLINE - PYMT , FP 17/08/26 10 , 29174114120997000N</t>
  </si>
  <si>
    <t>B HOLLAND , HOLLAND FILM , FP 18/08/26 0923 , 100000001809766684</t>
  </si>
  <si>
    <t>NO 2 ACCOUNT , DERBY DBE LTD , FP 19/08/26 0234 , 45023438745131000N, DERBY DBE LTD</t>
  </si>
  <si>
    <t>ANDREW BRAY , PLANT SALES. , FP 21/08/26 1844 , 4Q8MN553LJGG5N95GL</t>
  </si>
  <si>
    <t>CHRIST H&amp;A , CHRISTOPHERS , FP 24/08/26 1545 , 905552315451428001</t>
  </si>
  <si>
    <t>ELIZABETH BROOMHEA, LOTTERYBROOMHEAD , FP 24/08/26 1735 , HUBX453F84C881067F</t>
  </si>
  <si>
    <t>WILLIAMS S , STWILLIAMS , FP 24/08/26 1048 , 572169618401428001</t>
  </si>
  <si>
    <t>QUINE JK&amp;A , LOTTERY PILATES , FP 24/08/26 1903 , 170577513091428001</t>
  </si>
  <si>
    <t>QUINE JK&amp;A , LOTTERY QUINE , FP 24/08/26 1902 , 666058612091428001</t>
  </si>
  <si>
    <t>DUNCAN HILL , DUNC &amp; JAN STANNER, FP 24/08/26 1852 , 96202247083018447</t>
  </si>
  <si>
    <t>DOLBEAR P&amp;R , DOLBEAR , FP 24/08/26 2121 , 331152421212428001</t>
  </si>
  <si>
    <t>QUINE JK&amp;A , LOTTERY ALLSOP , FP 24/08/26 1904 , 962789124091428001</t>
  </si>
  <si>
    <t>BT GROUP PLC , GP01153969-000037</t>
  </si>
  <si>
    <t>DAVID GRAHAM , GRAHAM GIFT AIDED , FP 26/08/26 0956 , 52659814439918752</t>
  </si>
  <si>
    <t>GOODWIN M , LOTTERY , VIA MOBILE - PYMT</t>
  </si>
  <si>
    <t>HARTINGTON COMMUNI, HCG CHAIR PILATES , FP 27/08/26 0923 , 24092329279908000N, HCG CHAIR PILATES</t>
  </si>
  <si>
    <t>DULLAGE CR&amp;JL GDCQ, DULLAGE , FP 27/08/26 1124 , 56112403941385000R, .</t>
  </si>
  <si>
    <t>STEVENS G &amp; R , DAWN STEVENS , VIA ONLINE - PYMT</t>
  </si>
  <si>
    <t>KIRKHAM GS &amp; CR , KIRKHAM , VIA MOBILE - LVP</t>
  </si>
  <si>
    <t>Projan Electrical , 990 HARTINGTON V H, VIA ONLINE - PYMT</t>
  </si>
  <si>
    <t>THOMAS BATESON &amp; S, BATESON LOTTERY , FP 28/08/26 1604 , KXZW29Y5OQWG7VP7YE</t>
  </si>
  <si>
    <t>Lottery FY 25-26</t>
  </si>
  <si>
    <t>National Lottery Grant</t>
  </si>
  <si>
    <t>Lottery FY 26-27</t>
  </si>
  <si>
    <t>DAVID GRAHAM , GRAHAM  , FP 26/08/26 0956 , 52659814439918752</t>
  </si>
  <si>
    <t>net off?</t>
  </si>
  <si>
    <t>Legal</t>
  </si>
  <si>
    <t>Software Licence</t>
  </si>
  <si>
    <t>Refund</t>
  </si>
  <si>
    <t>Income 2025/26 per NatWest Acct</t>
  </si>
  <si>
    <t xml:space="preserve">Nationwide account </t>
  </si>
  <si>
    <t>Opening Balance</t>
  </si>
  <si>
    <t>When received</t>
  </si>
  <si>
    <t>Funds Held at Year End FY 26</t>
  </si>
  <si>
    <t>Lottery Income FY 26-27</t>
  </si>
  <si>
    <t>Net out?</t>
  </si>
  <si>
    <t>100993 total £5255 (Jazz evening)</t>
  </si>
  <si>
    <t>100993 total £5255 (charity Quiz)</t>
  </si>
  <si>
    <t>Other</t>
  </si>
  <si>
    <t>100993 total £5255 (coins)</t>
  </si>
  <si>
    <t>100993 total £5255 (Vernon Robert Bowmer Charitable Trust)</t>
  </si>
  <si>
    <t>100993 total £5255 (In memory of Mrs Hilda Phillips)</t>
  </si>
  <si>
    <t>100992 total £3406.93</t>
  </si>
  <si>
    <t>100992 total £3406.93 (Grand Draw)</t>
  </si>
  <si>
    <t>100992 total £3406.93 (Music Through the Decades)</t>
  </si>
  <si>
    <t>100992 total £3406.93 (Race Night)</t>
  </si>
  <si>
    <t>100992 total £3406.93 (Arts &amp; Crafts)</t>
  </si>
  <si>
    <t>100992 total £3406.93 (Blondie)</t>
  </si>
  <si>
    <t>100992 total £3406.93 (Wishing Bucket)</t>
  </si>
  <si>
    <t>Net Off?</t>
  </si>
  <si>
    <t>Total of Above</t>
  </si>
  <si>
    <t>Total Payments per Bank</t>
  </si>
  <si>
    <t>Diff</t>
  </si>
  <si>
    <t>Minus Transferred amounts to Nationwide to represent actual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</si>
</sst>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43" fontId="3" fillId="2" borderId="3" xfId="1" applyFont="1" applyFill="1" applyBorder="1" applyAlignment="1">
      <alignment horizontal="left" vertical="top" wrapText="1"/>
    </xf>
    <xf numFmtId="14" fontId="3" fillId="2" borderId="3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5" fontId="0" fillId="0" borderId="0" xfId="0" applyNumberFormat="1"/>
    <xf numFmtId="40" fontId="0" fillId="0" borderId="0" xfId="1" applyNumberFormat="1" applyFont="1"/>
    <xf numFmtId="40" fontId="0" fillId="0" borderId="0" xfId="0" applyNumberFormat="1"/>
    <xf numFmtId="43" fontId="0" fillId="0" borderId="0" xfId="1" applyFont="1"/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43" fontId="3" fillId="2" borderId="7" xfId="1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0" fillId="3" borderId="0" xfId="0" applyFill="1"/>
    <xf numFmtId="40" fontId="0" fillId="3" borderId="0" xfId="1" applyNumberFormat="1" applyFont="1" applyFill="1"/>
    <xf numFmtId="0" fontId="0" fillId="4" borderId="0" xfId="0" applyFill="1"/>
    <xf numFmtId="0" fontId="0" fillId="0" borderId="0" xfId="0" quotePrefix="1"/>
    <xf numFmtId="0" fontId="3" fillId="2" borderId="10" xfId="0" applyFont="1" applyFill="1" applyBorder="1" applyAlignment="1">
      <alignment horizontal="left" vertical="top" wrapText="1"/>
    </xf>
    <xf numFmtId="14" fontId="0" fillId="0" borderId="0" xfId="0" applyNumberFormat="1"/>
    <xf numFmtId="2" fontId="2" fillId="0" borderId="11" xfId="0" applyNumberFormat="1" applyFont="1" applyBorder="1" applyAlignment="1">
      <alignment vertical="center"/>
    </xf>
    <xf numFmtId="1" fontId="2" fillId="0" borderId="11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vertical="center"/>
    </xf>
    <xf numFmtId="2" fontId="0" fillId="0" borderId="0" xfId="0" applyNumberFormat="1"/>
    <xf numFmtId="43" fontId="0" fillId="0" borderId="13" xfId="1" applyFont="1" applyBorder="1"/>
    <xf numFmtId="43" fontId="0" fillId="0" borderId="0" xfId="1" applyFont="1" applyBorder="1"/>
    <xf numFmtId="43" fontId="0" fillId="0" borderId="13" xfId="0" applyNumberFormat="1" applyBorder="1"/>
    <xf numFmtId="43" fontId="0" fillId="0" borderId="0" xfId="0" applyNumberFormat="1"/>
    <xf numFmtId="164" fontId="0" fillId="0" borderId="13" xfId="1" applyNumberFormat="1" applyFont="1" applyBorder="1"/>
    <xf numFmtId="0" fontId="2" fillId="0" borderId="0" xfId="0" applyFont="1"/>
    <xf numFmtId="164" fontId="0" fillId="0" borderId="0" xfId="0" applyNumberFormat="1"/>
    <xf numFmtId="40" fontId="0" fillId="0" borderId="0" xfId="1" applyNumberFormat="1" applyFont="1" applyFill="1"/>
    <xf numFmtId="15" fontId="0" fillId="3" borderId="0" xfId="0" applyNumberFormat="1" applyFill="1"/>
    <xf numFmtId="43" fontId="0" fillId="0" borderId="0" xfId="1" applyFont="1" applyFill="1"/>
    <xf numFmtId="43" fontId="0" fillId="0" borderId="13" xfId="1" applyFont="1" applyFill="1" applyBorder="1"/>
    <xf numFmtId="43" fontId="0" fillId="0" borderId="0" xfId="1" applyFont="1" applyFill="1" applyBorder="1"/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30F4E-0D20-44F0-B218-91C6EC6DB129}">
  <dimension ref="A1:S48"/>
  <sheetViews>
    <sheetView tabSelected="1" zoomScale="80" zoomScaleNormal="80" workbookViewId="0">
      <selection activeCell="C13" sqref="C13"/>
    </sheetView>
  </sheetViews>
  <sheetFormatPr defaultRowHeight="14.4" x14ac:dyDescent="0.3"/>
  <cols>
    <col min="2" max="2" width="20.44140625" bestFit="1" customWidth="1"/>
    <col min="3" max="4" width="11.109375" bestFit="1" customWidth="1"/>
    <col min="6" max="6" width="21.88671875" bestFit="1" customWidth="1"/>
    <col min="7" max="8" width="11.109375" bestFit="1" customWidth="1"/>
    <col min="12" max="12" width="20.44140625" bestFit="1" customWidth="1"/>
    <col min="13" max="14" width="11.109375" bestFit="1" customWidth="1"/>
    <col min="16" max="16" width="21.88671875" bestFit="1" customWidth="1"/>
    <col min="17" max="18" width="11.109375" bestFit="1" customWidth="1"/>
  </cols>
  <sheetData>
    <row r="1" spans="1:19" x14ac:dyDescent="0.3">
      <c r="A1" t="s">
        <v>492</v>
      </c>
      <c r="K1" t="s">
        <v>483</v>
      </c>
    </row>
    <row r="2" spans="1:19" x14ac:dyDescent="0.3">
      <c r="A2" t="s">
        <v>71</v>
      </c>
      <c r="E2" t="s">
        <v>969</v>
      </c>
      <c r="K2" t="s">
        <v>71</v>
      </c>
      <c r="O2" t="s">
        <v>489</v>
      </c>
    </row>
    <row r="3" spans="1:19" x14ac:dyDescent="0.3">
      <c r="B3" t="s">
        <v>72</v>
      </c>
      <c r="C3" s="35">
        <v>16410</v>
      </c>
      <c r="D3" s="10"/>
      <c r="F3" t="s">
        <v>80</v>
      </c>
      <c r="G3" s="10">
        <v>20638.23</v>
      </c>
      <c r="H3" s="29"/>
      <c r="L3" t="s">
        <v>72</v>
      </c>
      <c r="M3" s="10">
        <f>13352.7+63</f>
        <v>13415.7</v>
      </c>
      <c r="N3" s="10"/>
      <c r="P3" t="s">
        <v>80</v>
      </c>
      <c r="Q3" s="10">
        <f>410.22+5000+76.77</f>
        <v>5486.9900000000007</v>
      </c>
      <c r="R3" s="29"/>
    </row>
    <row r="4" spans="1:19" x14ac:dyDescent="0.3">
      <c r="B4" t="s">
        <v>74</v>
      </c>
      <c r="C4" s="35">
        <v>6286</v>
      </c>
      <c r="D4" s="10"/>
      <c r="F4" t="s">
        <v>81</v>
      </c>
      <c r="G4" s="10">
        <v>13826.28</v>
      </c>
      <c r="L4" t="s">
        <v>74</v>
      </c>
      <c r="M4" s="10">
        <f>6481+330</f>
        <v>6811</v>
      </c>
      <c r="N4" s="10"/>
      <c r="P4" t="s">
        <v>81</v>
      </c>
      <c r="Q4" s="10">
        <v>23491.01</v>
      </c>
    </row>
    <row r="5" spans="1:19" x14ac:dyDescent="0.3">
      <c r="C5" s="35"/>
      <c r="D5" s="10"/>
      <c r="F5" t="s">
        <v>83</v>
      </c>
      <c r="G5" s="10">
        <v>172.81</v>
      </c>
      <c r="M5" s="10"/>
      <c r="N5" s="10"/>
      <c r="P5" t="s">
        <v>83</v>
      </c>
      <c r="Q5" s="10">
        <v>172.81</v>
      </c>
    </row>
    <row r="6" spans="1:19" ht="15" thickBot="1" x14ac:dyDescent="0.35">
      <c r="B6" t="s">
        <v>485</v>
      </c>
      <c r="C6" s="36">
        <f>SUM(C3:C4)</f>
        <v>22696</v>
      </c>
      <c r="D6" s="10"/>
      <c r="L6" t="s">
        <v>485</v>
      </c>
      <c r="M6" s="26">
        <f>SUM(M3:M4)</f>
        <v>20226.7</v>
      </c>
      <c r="N6" s="10"/>
    </row>
    <row r="7" spans="1:19" ht="15.6" thickTop="1" thickBot="1" x14ac:dyDescent="0.35">
      <c r="C7" s="37"/>
      <c r="D7" s="10"/>
      <c r="G7" s="28">
        <f>SUM(G3:G6)</f>
        <v>34637.32</v>
      </c>
      <c r="M7" s="27"/>
      <c r="N7" s="10"/>
      <c r="Q7" s="28">
        <f>SUM(Q3:Q6)</f>
        <v>29150.81</v>
      </c>
    </row>
    <row r="8" spans="1:19" ht="15" thickTop="1" x14ac:dyDescent="0.3">
      <c r="B8" t="s">
        <v>92</v>
      </c>
      <c r="C8" s="37">
        <v>1661.91</v>
      </c>
      <c r="D8" s="10"/>
      <c r="L8" t="s">
        <v>92</v>
      </c>
      <c r="M8" s="27">
        <v>1611.2</v>
      </c>
      <c r="N8" s="10"/>
    </row>
    <row r="9" spans="1:19" x14ac:dyDescent="0.3">
      <c r="B9" t="s">
        <v>73</v>
      </c>
      <c r="C9" s="37">
        <v>955</v>
      </c>
      <c r="D9" s="10"/>
      <c r="F9" t="s">
        <v>84</v>
      </c>
      <c r="L9" t="s">
        <v>73</v>
      </c>
      <c r="M9" s="27">
        <v>2188.21</v>
      </c>
      <c r="N9" s="10"/>
      <c r="P9" t="s">
        <v>84</v>
      </c>
    </row>
    <row r="10" spans="1:19" x14ac:dyDescent="0.3">
      <c r="B10" t="s">
        <v>479</v>
      </c>
      <c r="C10" s="37">
        <v>2736.85</v>
      </c>
      <c r="D10" s="10"/>
      <c r="F10" t="s">
        <v>85</v>
      </c>
      <c r="G10" s="10">
        <v>29150.81</v>
      </c>
      <c r="I10" s="29"/>
      <c r="L10" t="s">
        <v>479</v>
      </c>
      <c r="M10" s="27">
        <v>5188.1899999999996</v>
      </c>
      <c r="N10" s="10"/>
      <c r="P10" t="s">
        <v>85</v>
      </c>
      <c r="Q10" s="10">
        <v>21253.38</v>
      </c>
      <c r="S10" s="29"/>
    </row>
    <row r="11" spans="1:19" x14ac:dyDescent="0.3">
      <c r="B11" t="s">
        <v>77</v>
      </c>
      <c r="C11" s="37">
        <v>157.5</v>
      </c>
      <c r="D11" s="10"/>
      <c r="F11" t="s">
        <v>86</v>
      </c>
      <c r="G11" s="10">
        <f>61718.63+151.24</f>
        <v>61869.869999999995</v>
      </c>
      <c r="L11" t="s">
        <v>77</v>
      </c>
      <c r="M11" s="27">
        <v>612.72</v>
      </c>
      <c r="N11" s="10"/>
      <c r="P11" t="s">
        <v>86</v>
      </c>
      <c r="Q11" s="10">
        <f>34930.42+76.77</f>
        <v>35007.189999999995</v>
      </c>
    </row>
    <row r="12" spans="1:19" x14ac:dyDescent="0.3">
      <c r="B12" t="s">
        <v>478</v>
      </c>
      <c r="C12" s="37">
        <f>10296+10701+4290</f>
        <v>25287</v>
      </c>
      <c r="D12" s="10"/>
      <c r="F12" t="s">
        <v>87</v>
      </c>
      <c r="G12" s="10">
        <f>-71383.36+15000</f>
        <v>-56383.360000000001</v>
      </c>
      <c r="L12" t="s">
        <v>478</v>
      </c>
      <c r="M12" s="27">
        <v>960</v>
      </c>
      <c r="N12" s="10"/>
      <c r="P12" t="s">
        <v>87</v>
      </c>
      <c r="Q12" s="10">
        <v>-27109.759999999998</v>
      </c>
    </row>
    <row r="13" spans="1:19" x14ac:dyDescent="0.3">
      <c r="B13" t="s">
        <v>486</v>
      </c>
      <c r="C13" s="37">
        <f>5762.15-6.15</f>
        <v>5756</v>
      </c>
      <c r="D13" s="10"/>
      <c r="F13" t="s">
        <v>88</v>
      </c>
      <c r="G13" s="10">
        <f>SUM(G10:G12)</f>
        <v>34637.319999999992</v>
      </c>
      <c r="H13">
        <f>20638.23+13826.28+172.81</f>
        <v>34637.32</v>
      </c>
      <c r="I13" t="s">
        <v>488</v>
      </c>
      <c r="L13" t="s">
        <v>90</v>
      </c>
      <c r="M13" s="27">
        <f>3678-63</f>
        <v>3615</v>
      </c>
      <c r="N13" s="10"/>
      <c r="P13" t="s">
        <v>88</v>
      </c>
      <c r="Q13" s="10">
        <f>SUM(Q10:Q12)</f>
        <v>29150.809999999994</v>
      </c>
      <c r="R13">
        <f>5486.99+172.81+23491.01</f>
        <v>29150.809999999998</v>
      </c>
      <c r="S13" t="s">
        <v>488</v>
      </c>
    </row>
    <row r="14" spans="1:19" x14ac:dyDescent="0.3">
      <c r="B14" t="s">
        <v>970</v>
      </c>
      <c r="C14" s="37">
        <v>1910</v>
      </c>
      <c r="D14" s="10"/>
      <c r="F14" s="29"/>
      <c r="G14" s="29"/>
      <c r="H14" s="29">
        <f>H13-G13</f>
        <v>0</v>
      </c>
      <c r="L14" t="s">
        <v>486</v>
      </c>
      <c r="M14" s="27">
        <v>150</v>
      </c>
      <c r="N14" s="10"/>
      <c r="P14" s="29"/>
      <c r="Q14" s="29"/>
    </row>
    <row r="15" spans="1:19" x14ac:dyDescent="0.3">
      <c r="B15" t="s">
        <v>974</v>
      </c>
      <c r="C15" s="37">
        <f>67.39+48+6.15</f>
        <v>121.54</v>
      </c>
      <c r="D15" s="10"/>
      <c r="F15" s="29"/>
      <c r="G15" s="29">
        <f>G13-G7</f>
        <v>0</v>
      </c>
      <c r="L15" t="s">
        <v>91</v>
      </c>
      <c r="M15" s="27">
        <v>378.4</v>
      </c>
      <c r="N15" s="10"/>
      <c r="P15" s="29"/>
      <c r="Q15" s="29">
        <f>Q13-Q7</f>
        <v>0</v>
      </c>
    </row>
    <row r="16" spans="1:19" x14ac:dyDescent="0.3">
      <c r="B16" t="s">
        <v>91</v>
      </c>
      <c r="C16" s="37">
        <v>436.83</v>
      </c>
      <c r="D16" s="10"/>
      <c r="F16" s="29"/>
      <c r="L16" t="s">
        <v>491</v>
      </c>
      <c r="M16" s="27">
        <v>76.77</v>
      </c>
      <c r="N16" s="10"/>
    </row>
    <row r="17" spans="1:14" x14ac:dyDescent="0.3">
      <c r="B17" t="s">
        <v>491</v>
      </c>
      <c r="C17" s="27">
        <v>151.24</v>
      </c>
      <c r="D17" s="10"/>
      <c r="M17" s="27"/>
      <c r="N17" s="10"/>
    </row>
    <row r="18" spans="1:14" ht="15" thickBot="1" x14ac:dyDescent="0.35">
      <c r="C18" s="27"/>
      <c r="D18" s="10"/>
      <c r="L18" t="s">
        <v>487</v>
      </c>
      <c r="M18" s="26">
        <f>SUM(M8:M17)</f>
        <v>14780.489999999998</v>
      </c>
      <c r="N18" s="10"/>
    </row>
    <row r="19" spans="1:14" ht="15.6" thickTop="1" thickBot="1" x14ac:dyDescent="0.35">
      <c r="B19" t="s">
        <v>487</v>
      </c>
      <c r="C19" s="26">
        <f>SUM(C8:C18)</f>
        <v>39173.870000000003</v>
      </c>
      <c r="D19" s="10"/>
      <c r="M19" s="27"/>
      <c r="N19" s="10"/>
    </row>
    <row r="20" spans="1:14" ht="15.6" thickTop="1" thickBot="1" x14ac:dyDescent="0.35">
      <c r="C20" s="27"/>
      <c r="D20" s="10"/>
      <c r="L20" t="s">
        <v>75</v>
      </c>
      <c r="M20" s="26">
        <f>M18+M6</f>
        <v>35007.19</v>
      </c>
      <c r="N20" s="10">
        <f>M20-Accts!S397</f>
        <v>35007.19</v>
      </c>
    </row>
    <row r="21" spans="1:14" ht="15.6" thickTop="1" thickBot="1" x14ac:dyDescent="0.35">
      <c r="B21" t="s">
        <v>75</v>
      </c>
      <c r="C21" s="26">
        <f>C19+C6</f>
        <v>61869.87</v>
      </c>
      <c r="D21" s="10">
        <f>C21-Accts!I399</f>
        <v>0</v>
      </c>
      <c r="M21" s="27"/>
      <c r="N21" s="10"/>
    </row>
    <row r="22" spans="1:14" ht="15" thickTop="1" x14ac:dyDescent="0.3">
      <c r="C22" s="27"/>
      <c r="D22" s="10"/>
      <c r="K22" t="s">
        <v>76</v>
      </c>
      <c r="M22" s="10"/>
      <c r="N22" s="10"/>
    </row>
    <row r="23" spans="1:14" x14ac:dyDescent="0.3">
      <c r="A23" t="s">
        <v>76</v>
      </c>
      <c r="C23" s="10"/>
      <c r="D23" s="10"/>
      <c r="L23" t="s">
        <v>62</v>
      </c>
      <c r="M23" s="10">
        <v>170</v>
      </c>
      <c r="N23" s="10"/>
    </row>
    <row r="24" spans="1:14" x14ac:dyDescent="0.3">
      <c r="B24" t="s">
        <v>62</v>
      </c>
      <c r="C24" s="10">
        <v>180</v>
      </c>
      <c r="D24" s="10"/>
      <c r="L24" t="s">
        <v>92</v>
      </c>
      <c r="M24" s="10">
        <v>772.83</v>
      </c>
      <c r="N24" s="10"/>
    </row>
    <row r="25" spans="1:14" x14ac:dyDescent="0.3">
      <c r="B25" t="s">
        <v>92</v>
      </c>
      <c r="C25" s="35">
        <v>452.71</v>
      </c>
      <c r="D25" s="10"/>
      <c r="L25" t="s">
        <v>78</v>
      </c>
      <c r="M25" s="10">
        <v>413.2</v>
      </c>
      <c r="N25" s="10"/>
    </row>
    <row r="26" spans="1:14" x14ac:dyDescent="0.3">
      <c r="B26" t="s">
        <v>78</v>
      </c>
      <c r="C26" s="35">
        <v>455.28</v>
      </c>
      <c r="D26" s="10"/>
      <c r="L26" t="s">
        <v>57</v>
      </c>
      <c r="M26" s="10">
        <v>140</v>
      </c>
      <c r="N26" s="10"/>
    </row>
    <row r="27" spans="1:14" x14ac:dyDescent="0.3">
      <c r="B27" t="s">
        <v>57</v>
      </c>
      <c r="C27" s="35">
        <v>411.41</v>
      </c>
      <c r="D27" s="10"/>
      <c r="L27" t="s">
        <v>50</v>
      </c>
      <c r="M27" s="10">
        <v>6550.74</v>
      </c>
      <c r="N27" s="10"/>
    </row>
    <row r="28" spans="1:14" x14ac:dyDescent="0.3">
      <c r="B28" t="s">
        <v>50</v>
      </c>
      <c r="C28" s="35">
        <v>680</v>
      </c>
      <c r="D28" s="10"/>
      <c r="L28" t="s">
        <v>79</v>
      </c>
      <c r="M28" s="10">
        <v>1133.3599999999999</v>
      </c>
      <c r="N28" s="10"/>
    </row>
    <row r="29" spans="1:14" x14ac:dyDescent="0.3">
      <c r="B29" t="s">
        <v>79</v>
      </c>
      <c r="C29" s="10">
        <v>1359.44</v>
      </c>
      <c r="D29" s="10"/>
      <c r="L29" t="s">
        <v>60</v>
      </c>
      <c r="M29" s="10">
        <v>1515.83</v>
      </c>
      <c r="N29" s="10"/>
    </row>
    <row r="30" spans="1:14" x14ac:dyDescent="0.3">
      <c r="B30" t="s">
        <v>60</v>
      </c>
      <c r="C30" s="10">
        <v>701.14</v>
      </c>
      <c r="D30" s="10"/>
      <c r="L30" t="s">
        <v>93</v>
      </c>
      <c r="M30" s="10">
        <v>3368.9</v>
      </c>
      <c r="N30" s="10"/>
    </row>
    <row r="31" spans="1:14" x14ac:dyDescent="0.3">
      <c r="B31" t="s">
        <v>93</v>
      </c>
      <c r="C31" s="10">
        <v>1895.52</v>
      </c>
      <c r="D31" s="10"/>
      <c r="L31" t="s">
        <v>58</v>
      </c>
      <c r="M31" s="10">
        <v>1143.77</v>
      </c>
      <c r="N31" s="10"/>
    </row>
    <row r="32" spans="1:14" x14ac:dyDescent="0.3">
      <c r="B32" t="s">
        <v>58</v>
      </c>
      <c r="C32" s="10">
        <v>1183.95</v>
      </c>
      <c r="D32" s="10"/>
      <c r="L32" t="s">
        <v>59</v>
      </c>
      <c r="M32" s="10">
        <v>20</v>
      </c>
      <c r="N32" s="10"/>
    </row>
    <row r="33" spans="2:14" x14ac:dyDescent="0.3">
      <c r="B33" t="s">
        <v>962</v>
      </c>
      <c r="C33" s="10">
        <v>3132</v>
      </c>
      <c r="D33" s="10"/>
      <c r="L33" t="s">
        <v>82</v>
      </c>
      <c r="M33" s="10">
        <v>1400</v>
      </c>
      <c r="N33" s="10"/>
    </row>
    <row r="34" spans="2:14" x14ac:dyDescent="0.3">
      <c r="B34" t="s">
        <v>59</v>
      </c>
      <c r="C34" s="10">
        <v>20</v>
      </c>
      <c r="D34" s="10"/>
      <c r="L34" t="s">
        <v>56</v>
      </c>
      <c r="M34" s="10">
        <v>300.04000000000002</v>
      </c>
      <c r="N34" s="10"/>
    </row>
    <row r="35" spans="2:14" x14ac:dyDescent="0.3">
      <c r="B35" t="s">
        <v>82</v>
      </c>
      <c r="C35" s="10">
        <v>1650</v>
      </c>
      <c r="D35" s="10"/>
      <c r="L35" t="s">
        <v>61</v>
      </c>
      <c r="M35" s="10">
        <v>240</v>
      </c>
      <c r="N35" s="10"/>
    </row>
    <row r="36" spans="2:14" x14ac:dyDescent="0.3">
      <c r="B36" t="s">
        <v>56</v>
      </c>
      <c r="C36" s="10">
        <v>413</v>
      </c>
      <c r="D36" s="10"/>
      <c r="L36" t="s">
        <v>53</v>
      </c>
      <c r="M36" s="10">
        <v>1437.57</v>
      </c>
      <c r="N36" s="10"/>
    </row>
    <row r="37" spans="2:14" x14ac:dyDescent="0.3">
      <c r="B37" t="s">
        <v>53</v>
      </c>
      <c r="C37" s="10">
        <v>1346</v>
      </c>
      <c r="D37" s="10"/>
      <c r="L37" t="s">
        <v>54</v>
      </c>
      <c r="M37" s="10">
        <v>547.95000000000005</v>
      </c>
      <c r="N37" s="10"/>
    </row>
    <row r="38" spans="2:14" x14ac:dyDescent="0.3">
      <c r="B38" t="s">
        <v>54</v>
      </c>
      <c r="C38" s="10">
        <v>568.1</v>
      </c>
      <c r="D38" s="10"/>
      <c r="L38" t="s">
        <v>55</v>
      </c>
      <c r="M38" s="10">
        <v>7549.43</v>
      </c>
      <c r="N38" s="10"/>
    </row>
    <row r="39" spans="2:14" x14ac:dyDescent="0.3">
      <c r="B39" t="s">
        <v>55</v>
      </c>
      <c r="C39" s="10">
        <v>41080.660000000003</v>
      </c>
      <c r="D39" s="10"/>
      <c r="L39" t="s">
        <v>51</v>
      </c>
      <c r="M39" s="10">
        <v>343.14</v>
      </c>
      <c r="N39" s="10"/>
    </row>
    <row r="40" spans="2:14" x14ac:dyDescent="0.3">
      <c r="B40" t="s">
        <v>963</v>
      </c>
      <c r="C40" s="10">
        <v>298.14999999999998</v>
      </c>
      <c r="D40" s="10"/>
      <c r="L40" t="s">
        <v>52</v>
      </c>
      <c r="M40" s="10">
        <v>63</v>
      </c>
      <c r="N40" s="10"/>
    </row>
    <row r="41" spans="2:14" x14ac:dyDescent="0.3">
      <c r="B41" t="s">
        <v>51</v>
      </c>
      <c r="C41" s="10">
        <f>444+70</f>
        <v>514</v>
      </c>
      <c r="D41" s="10"/>
      <c r="M41" s="10"/>
      <c r="N41" s="10"/>
    </row>
    <row r="42" spans="2:14" ht="15" thickBot="1" x14ac:dyDescent="0.35">
      <c r="B42" t="s">
        <v>52</v>
      </c>
      <c r="C42" s="10">
        <v>42</v>
      </c>
      <c r="D42" s="10"/>
      <c r="L42" t="s">
        <v>490</v>
      </c>
      <c r="M42" s="26">
        <f>SUM(M23:M41)</f>
        <v>27109.759999999998</v>
      </c>
      <c r="N42" s="10">
        <f>M42+Accts!AC125</f>
        <v>27109.759999999998</v>
      </c>
    </row>
    <row r="43" spans="2:14" ht="15" thickTop="1" x14ac:dyDescent="0.3">
      <c r="C43" s="10"/>
      <c r="D43" s="10"/>
      <c r="M43" s="10"/>
      <c r="N43" s="10"/>
    </row>
    <row r="44" spans="2:14" ht="15" thickBot="1" x14ac:dyDescent="0.35">
      <c r="C44" s="10"/>
      <c r="D44" s="10"/>
      <c r="L44" t="s">
        <v>89</v>
      </c>
      <c r="M44" s="30">
        <f>M20-M42</f>
        <v>7897.4300000000039</v>
      </c>
      <c r="N44" s="10"/>
    </row>
    <row r="45" spans="2:14" ht="15.6" thickTop="1" thickBot="1" x14ac:dyDescent="0.35">
      <c r="B45" t="s">
        <v>490</v>
      </c>
      <c r="C45" s="26">
        <f>SUM(C24:C44)</f>
        <v>56383.360000000008</v>
      </c>
      <c r="D45" s="10">
        <f>C45+Accts!S138</f>
        <v>0</v>
      </c>
    </row>
    <row r="46" spans="2:14" ht="15" thickTop="1" x14ac:dyDescent="0.3">
      <c r="C46" s="10"/>
      <c r="D46" s="10"/>
    </row>
    <row r="47" spans="2:14" ht="15" thickBot="1" x14ac:dyDescent="0.35">
      <c r="B47" t="s">
        <v>89</v>
      </c>
      <c r="C47" s="30">
        <f>C21-C45</f>
        <v>5486.5099999999948</v>
      </c>
      <c r="D47" s="10"/>
    </row>
    <row r="48" spans="2:14" ht="15" thickTop="1" x14ac:dyDescent="0.3"/>
  </sheetData>
  <sortState xmlns:xlrd2="http://schemas.microsoft.com/office/spreadsheetml/2017/richdata2" ref="B37:C43">
    <sortCondition ref="B37:B43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0B37-4D47-42D1-8552-4917E2AC3B19}">
  <dimension ref="A1:AL420"/>
  <sheetViews>
    <sheetView zoomScale="80" zoomScaleNormal="80" workbookViewId="0">
      <pane ySplit="2" topLeftCell="A124" activePane="bottomLeft" state="frozen"/>
      <selection activeCell="C15" sqref="C15:D501"/>
      <selection pane="bottomLeft" activeCell="E138" sqref="E138"/>
    </sheetView>
  </sheetViews>
  <sheetFormatPr defaultRowHeight="14.4" x14ac:dyDescent="0.3"/>
  <cols>
    <col min="1" max="1" width="3.6640625" customWidth="1"/>
    <col min="2" max="2" width="7.33203125" customWidth="1"/>
    <col min="3" max="3" width="10.21875" customWidth="1"/>
    <col min="5" max="5" width="15.6640625" customWidth="1"/>
    <col min="6" max="6" width="0" hidden="1" customWidth="1"/>
    <col min="7" max="7" width="82.88671875" customWidth="1"/>
    <col min="8" max="8" width="0" hidden="1" customWidth="1"/>
    <col min="9" max="9" width="10.21875" customWidth="1"/>
    <col min="10" max="13" width="0" hidden="1" customWidth="1"/>
    <col min="14" max="14" width="6.5546875" bestFit="1" customWidth="1"/>
    <col min="15" max="15" width="10.5546875" customWidth="1"/>
    <col min="17" max="17" width="65" customWidth="1"/>
    <col min="19" max="19" width="10.109375" bestFit="1" customWidth="1"/>
    <col min="20" max="22" width="0" hidden="1" customWidth="1"/>
    <col min="25" max="25" width="10.33203125" bestFit="1" customWidth="1"/>
    <col min="32" max="32" width="10.33203125" bestFit="1" customWidth="1"/>
  </cols>
  <sheetData>
    <row r="1" spans="1:38" ht="15" thickBot="1" x14ac:dyDescent="0.35">
      <c r="A1" s="38" t="s">
        <v>965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O1" s="39" t="s">
        <v>47</v>
      </c>
      <c r="P1" s="39"/>
      <c r="Q1" s="39"/>
      <c r="R1" s="39"/>
      <c r="S1" s="39"/>
      <c r="T1" s="39"/>
      <c r="U1" s="39"/>
      <c r="V1" s="39"/>
      <c r="X1" s="39" t="s">
        <v>63</v>
      </c>
      <c r="Y1" s="39"/>
      <c r="Z1" s="39"/>
      <c r="AA1" s="39"/>
      <c r="AB1" s="39"/>
      <c r="AC1" s="39"/>
      <c r="AD1" s="39"/>
      <c r="AF1" s="38" t="s">
        <v>966</v>
      </c>
      <c r="AG1" s="38"/>
      <c r="AH1" s="38"/>
      <c r="AI1" s="38"/>
      <c r="AJ1" s="38"/>
      <c r="AK1" s="38"/>
      <c r="AL1" s="38"/>
    </row>
    <row r="2" spans="1:38" ht="100.8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5" t="s">
        <v>10</v>
      </c>
      <c r="L2" s="3" t="s">
        <v>11</v>
      </c>
      <c r="M2" s="6" t="s">
        <v>12</v>
      </c>
      <c r="O2" s="11" t="s">
        <v>40</v>
      </c>
      <c r="P2" s="12" t="s">
        <v>41</v>
      </c>
      <c r="Q2" s="12" t="s">
        <v>42</v>
      </c>
      <c r="R2" s="13" t="s">
        <v>43</v>
      </c>
      <c r="S2" s="14" t="s">
        <v>44</v>
      </c>
      <c r="T2" s="12" t="s">
        <v>45</v>
      </c>
      <c r="U2" s="12" t="s">
        <v>46</v>
      </c>
      <c r="V2" s="15" t="s">
        <v>12</v>
      </c>
      <c r="X2" s="11" t="s">
        <v>64</v>
      </c>
      <c r="Y2" s="20" t="s">
        <v>13</v>
      </c>
      <c r="Z2" s="12" t="s">
        <v>65</v>
      </c>
      <c r="AA2" s="12" t="s">
        <v>66</v>
      </c>
      <c r="AB2" s="12" t="s">
        <v>67</v>
      </c>
      <c r="AC2" s="12" t="s">
        <v>68</v>
      </c>
      <c r="AD2" s="15" t="s">
        <v>17</v>
      </c>
      <c r="AF2" s="2" t="s">
        <v>2</v>
      </c>
      <c r="AG2" s="2" t="s">
        <v>3</v>
      </c>
      <c r="AH2" s="3" t="s">
        <v>4</v>
      </c>
      <c r="AI2" s="3" t="s">
        <v>5</v>
      </c>
      <c r="AJ2" s="3" t="s">
        <v>6</v>
      </c>
      <c r="AK2" s="3" t="s">
        <v>7</v>
      </c>
      <c r="AL2" s="15" t="s">
        <v>17</v>
      </c>
    </row>
    <row r="3" spans="1:38" x14ac:dyDescent="0.3">
      <c r="C3" s="7">
        <v>45901</v>
      </c>
      <c r="D3" t="s">
        <v>24</v>
      </c>
      <c r="E3" t="s">
        <v>957</v>
      </c>
      <c r="F3" s="8"/>
      <c r="G3" t="s">
        <v>493</v>
      </c>
      <c r="I3" s="8">
        <v>50</v>
      </c>
      <c r="O3" s="7">
        <v>45901</v>
      </c>
      <c r="P3" t="s">
        <v>60</v>
      </c>
      <c r="Q3" t="s">
        <v>504</v>
      </c>
      <c r="R3" s="8"/>
      <c r="S3" s="8">
        <v>-50</v>
      </c>
      <c r="Y3" s="21">
        <v>45901</v>
      </c>
      <c r="Z3" s="22" t="s">
        <v>69</v>
      </c>
      <c r="AA3" s="23"/>
      <c r="AB3" s="22"/>
      <c r="AC3" s="24"/>
      <c r="AD3" s="24">
        <v>172.81</v>
      </c>
      <c r="AF3" s="21">
        <v>45901</v>
      </c>
      <c r="AG3" s="22" t="s">
        <v>967</v>
      </c>
      <c r="AL3">
        <v>5486.99</v>
      </c>
    </row>
    <row r="4" spans="1:38" x14ac:dyDescent="0.3">
      <c r="C4" s="7">
        <v>45901</v>
      </c>
      <c r="D4" t="s">
        <v>24</v>
      </c>
      <c r="E4" t="s">
        <v>957</v>
      </c>
      <c r="F4" s="8"/>
      <c r="G4" t="s">
        <v>494</v>
      </c>
      <c r="I4" s="8">
        <v>50</v>
      </c>
      <c r="O4" s="7">
        <v>45901</v>
      </c>
      <c r="P4" s="16" t="s">
        <v>55</v>
      </c>
      <c r="Q4" t="s">
        <v>505</v>
      </c>
      <c r="R4" s="8"/>
      <c r="S4" s="8">
        <v>-1631.44</v>
      </c>
      <c r="Y4" s="21">
        <v>45900</v>
      </c>
      <c r="Z4" s="22" t="s">
        <v>70</v>
      </c>
      <c r="AD4" s="25">
        <f>AD3-AC4</f>
        <v>172.81</v>
      </c>
      <c r="AF4" s="7">
        <v>46224</v>
      </c>
      <c r="AG4" t="s">
        <v>482</v>
      </c>
      <c r="AH4" t="s">
        <v>912</v>
      </c>
      <c r="AI4" s="8"/>
      <c r="AJ4" s="8"/>
      <c r="AL4">
        <v>5000</v>
      </c>
    </row>
    <row r="5" spans="1:38" x14ac:dyDescent="0.3">
      <c r="C5" s="7">
        <v>45901</v>
      </c>
      <c r="D5" t="s">
        <v>24</v>
      </c>
      <c r="E5" t="s">
        <v>957</v>
      </c>
      <c r="F5" s="8"/>
      <c r="G5" t="s">
        <v>495</v>
      </c>
      <c r="I5" s="8">
        <v>50</v>
      </c>
      <c r="O5" s="7">
        <v>45903</v>
      </c>
      <c r="P5" t="s">
        <v>60</v>
      </c>
      <c r="Q5" t="s">
        <v>514</v>
      </c>
      <c r="R5" s="8"/>
      <c r="S5" s="8">
        <v>-59.8</v>
      </c>
      <c r="AF5" s="7">
        <v>46225</v>
      </c>
      <c r="AG5" t="s">
        <v>482</v>
      </c>
      <c r="AH5" t="s">
        <v>914</v>
      </c>
      <c r="AI5" s="8"/>
      <c r="AJ5" s="8"/>
      <c r="AL5">
        <v>5000</v>
      </c>
    </row>
    <row r="6" spans="1:38" x14ac:dyDescent="0.3">
      <c r="C6" s="7">
        <v>45901</v>
      </c>
      <c r="D6" t="s">
        <v>24</v>
      </c>
      <c r="E6" t="s">
        <v>957</v>
      </c>
      <c r="F6" s="8"/>
      <c r="G6" t="s">
        <v>496</v>
      </c>
      <c r="I6" s="8">
        <v>50</v>
      </c>
      <c r="O6" s="7">
        <v>45908</v>
      </c>
      <c r="P6" t="s">
        <v>480</v>
      </c>
      <c r="Q6" t="s">
        <v>521</v>
      </c>
      <c r="R6" s="8"/>
      <c r="S6" s="8">
        <v>-68.33</v>
      </c>
      <c r="AF6" s="7">
        <v>46244</v>
      </c>
      <c r="AG6" t="s">
        <v>482</v>
      </c>
      <c r="AH6" t="s">
        <v>930</v>
      </c>
      <c r="AI6" s="8"/>
      <c r="AJ6" s="8"/>
      <c r="AL6">
        <v>5000</v>
      </c>
    </row>
    <row r="7" spans="1:38" x14ac:dyDescent="0.3">
      <c r="C7" s="7">
        <v>45901</v>
      </c>
      <c r="D7" t="s">
        <v>24</v>
      </c>
      <c r="E7" t="s">
        <v>957</v>
      </c>
      <c r="F7" s="8"/>
      <c r="G7" t="s">
        <v>497</v>
      </c>
      <c r="I7" s="8">
        <v>200</v>
      </c>
      <c r="O7" s="7">
        <v>45924</v>
      </c>
      <c r="P7" t="s">
        <v>51</v>
      </c>
      <c r="Q7" t="s">
        <v>539</v>
      </c>
      <c r="R7" s="8"/>
      <c r="S7" s="8">
        <v>-10</v>
      </c>
      <c r="AF7" s="7"/>
      <c r="AG7" t="s">
        <v>491</v>
      </c>
      <c r="AH7" t="s">
        <v>968</v>
      </c>
      <c r="AI7" s="8"/>
      <c r="AJ7" s="8"/>
      <c r="AL7">
        <v>151.24</v>
      </c>
    </row>
    <row r="8" spans="1:38" x14ac:dyDescent="0.3">
      <c r="C8" s="7">
        <v>45901</v>
      </c>
      <c r="D8" t="s">
        <v>24</v>
      </c>
      <c r="E8" t="s">
        <v>957</v>
      </c>
      <c r="F8" s="8"/>
      <c r="G8" t="s">
        <v>498</v>
      </c>
      <c r="I8" s="8">
        <v>50</v>
      </c>
      <c r="O8" s="7">
        <v>45924</v>
      </c>
      <c r="P8" t="s">
        <v>481</v>
      </c>
      <c r="Q8" t="s">
        <v>540</v>
      </c>
      <c r="R8" s="8"/>
      <c r="S8" s="8">
        <v>-35.94</v>
      </c>
    </row>
    <row r="9" spans="1:38" x14ac:dyDescent="0.3">
      <c r="C9" s="7">
        <v>45901</v>
      </c>
      <c r="D9" t="s">
        <v>24</v>
      </c>
      <c r="E9" t="s">
        <v>48</v>
      </c>
      <c r="F9" s="8"/>
      <c r="G9" t="s">
        <v>499</v>
      </c>
      <c r="I9" s="8">
        <v>28</v>
      </c>
      <c r="O9" s="7">
        <v>45930</v>
      </c>
      <c r="P9" t="s">
        <v>51</v>
      </c>
      <c r="Q9" t="s">
        <v>566</v>
      </c>
      <c r="R9" s="8"/>
      <c r="S9" s="8">
        <v>-11.84</v>
      </c>
      <c r="AL9">
        <f>SUM(AL3:AL8)</f>
        <v>20638.23</v>
      </c>
    </row>
    <row r="10" spans="1:38" x14ac:dyDescent="0.3">
      <c r="C10" s="7">
        <v>45901</v>
      </c>
      <c r="D10" t="s">
        <v>24</v>
      </c>
      <c r="E10" t="s">
        <v>48</v>
      </c>
      <c r="F10" s="8"/>
      <c r="G10" t="s">
        <v>500</v>
      </c>
      <c r="I10" s="8">
        <v>21</v>
      </c>
      <c r="O10" s="7">
        <v>45930</v>
      </c>
      <c r="P10" t="s">
        <v>55</v>
      </c>
      <c r="Q10" t="s">
        <v>567</v>
      </c>
      <c r="R10" s="8"/>
      <c r="S10" s="8">
        <v>-9</v>
      </c>
      <c r="AL10">
        <v>20638.23</v>
      </c>
    </row>
    <row r="11" spans="1:38" x14ac:dyDescent="0.3">
      <c r="C11" s="7">
        <v>45901</v>
      </c>
      <c r="D11" t="s">
        <v>24</v>
      </c>
      <c r="E11" t="s">
        <v>957</v>
      </c>
      <c r="F11" s="8"/>
      <c r="G11" t="s">
        <v>501</v>
      </c>
      <c r="I11" s="8">
        <v>100</v>
      </c>
      <c r="O11" s="7">
        <v>45930</v>
      </c>
      <c r="P11" t="s">
        <v>55</v>
      </c>
      <c r="Q11" t="s">
        <v>568</v>
      </c>
      <c r="R11" s="8"/>
      <c r="S11" s="8">
        <v>-1631.44</v>
      </c>
      <c r="AL11">
        <f>AL10-AL9</f>
        <v>0</v>
      </c>
    </row>
    <row r="12" spans="1:38" x14ac:dyDescent="0.3">
      <c r="C12" s="7">
        <v>45901</v>
      </c>
      <c r="D12" t="s">
        <v>24</v>
      </c>
      <c r="E12" t="s">
        <v>957</v>
      </c>
      <c r="F12" s="8"/>
      <c r="G12" t="s">
        <v>502</v>
      </c>
      <c r="I12" s="8">
        <v>100</v>
      </c>
      <c r="O12" s="7">
        <v>45932</v>
      </c>
      <c r="P12" t="s">
        <v>56</v>
      </c>
      <c r="Q12" t="s">
        <v>571</v>
      </c>
      <c r="R12" s="8"/>
      <c r="S12" s="8">
        <v>-413</v>
      </c>
    </row>
    <row r="13" spans="1:38" x14ac:dyDescent="0.3">
      <c r="C13" s="7">
        <v>45901</v>
      </c>
      <c r="D13" t="s">
        <v>23</v>
      </c>
      <c r="E13" t="s">
        <v>957</v>
      </c>
      <c r="F13" s="8"/>
      <c r="G13" t="s">
        <v>37</v>
      </c>
      <c r="I13" s="8">
        <v>50</v>
      </c>
      <c r="O13" s="7">
        <v>45939</v>
      </c>
      <c r="P13" t="s">
        <v>480</v>
      </c>
      <c r="Q13" t="s">
        <v>577</v>
      </c>
      <c r="R13" s="8"/>
      <c r="S13" s="8">
        <v>-106.22</v>
      </c>
    </row>
    <row r="14" spans="1:38" x14ac:dyDescent="0.3">
      <c r="C14" s="7">
        <v>45901</v>
      </c>
      <c r="D14" t="s">
        <v>23</v>
      </c>
      <c r="E14" t="s">
        <v>957</v>
      </c>
      <c r="F14" s="8"/>
      <c r="G14" t="s">
        <v>38</v>
      </c>
      <c r="I14" s="8">
        <v>50</v>
      </c>
      <c r="O14" s="7">
        <v>45940</v>
      </c>
      <c r="P14" t="s">
        <v>82</v>
      </c>
      <c r="Q14" t="s">
        <v>579</v>
      </c>
      <c r="R14" s="8"/>
      <c r="S14" s="8">
        <v>-50</v>
      </c>
    </row>
    <row r="15" spans="1:38" x14ac:dyDescent="0.3">
      <c r="C15" s="7">
        <v>45901</v>
      </c>
      <c r="D15" t="s">
        <v>23</v>
      </c>
      <c r="E15" t="s">
        <v>957</v>
      </c>
      <c r="F15" s="8"/>
      <c r="G15" t="s">
        <v>503</v>
      </c>
      <c r="I15" s="8">
        <v>100</v>
      </c>
      <c r="O15" s="7">
        <v>45940</v>
      </c>
      <c r="P15" t="s">
        <v>82</v>
      </c>
      <c r="Q15" t="s">
        <v>580</v>
      </c>
      <c r="R15" s="8"/>
      <c r="S15" s="8">
        <v>-100</v>
      </c>
    </row>
    <row r="16" spans="1:38" x14ac:dyDescent="0.3">
      <c r="C16" s="7">
        <v>45902</v>
      </c>
      <c r="D16" t="s">
        <v>24</v>
      </c>
      <c r="E16" t="s">
        <v>957</v>
      </c>
      <c r="F16" s="33"/>
      <c r="G16" t="s">
        <v>506</v>
      </c>
      <c r="I16" s="8">
        <v>100</v>
      </c>
      <c r="O16" s="7">
        <v>45940</v>
      </c>
      <c r="P16" t="s">
        <v>54</v>
      </c>
      <c r="Q16" t="s">
        <v>581</v>
      </c>
      <c r="R16" s="8"/>
      <c r="S16" s="8">
        <v>-140.4</v>
      </c>
    </row>
    <row r="17" spans="3:23" x14ac:dyDescent="0.3">
      <c r="C17" s="7">
        <v>45902</v>
      </c>
      <c r="D17" t="s">
        <v>24</v>
      </c>
      <c r="E17" t="s">
        <v>48</v>
      </c>
      <c r="F17" s="33"/>
      <c r="G17" t="s">
        <v>507</v>
      </c>
      <c r="I17" s="8">
        <v>14</v>
      </c>
      <c r="O17" s="7">
        <v>45950</v>
      </c>
      <c r="P17" t="s">
        <v>53</v>
      </c>
      <c r="Q17" t="s">
        <v>584</v>
      </c>
      <c r="R17" s="8"/>
      <c r="S17" s="8">
        <v>-273.12</v>
      </c>
    </row>
    <row r="18" spans="3:23" x14ac:dyDescent="0.3">
      <c r="C18" s="7">
        <v>45902</v>
      </c>
      <c r="D18" t="s">
        <v>24</v>
      </c>
      <c r="E18" t="s">
        <v>957</v>
      </c>
      <c r="F18" s="33"/>
      <c r="G18" t="s">
        <v>508</v>
      </c>
      <c r="I18" s="8">
        <v>50</v>
      </c>
      <c r="O18" s="7">
        <v>45953</v>
      </c>
      <c r="P18" t="s">
        <v>58</v>
      </c>
      <c r="Q18" t="s">
        <v>585</v>
      </c>
      <c r="R18" s="8"/>
      <c r="S18" s="8">
        <v>-1183.95</v>
      </c>
    </row>
    <row r="19" spans="3:23" x14ac:dyDescent="0.3">
      <c r="C19" s="7">
        <v>45902</v>
      </c>
      <c r="D19" t="s">
        <v>24</v>
      </c>
      <c r="E19" t="s">
        <v>957</v>
      </c>
      <c r="F19" s="33"/>
      <c r="G19" t="s">
        <v>509</v>
      </c>
      <c r="I19" s="8">
        <v>50</v>
      </c>
      <c r="O19" s="7">
        <v>45954</v>
      </c>
      <c r="P19" t="s">
        <v>481</v>
      </c>
      <c r="Q19" t="s">
        <v>587</v>
      </c>
      <c r="R19" s="8"/>
      <c r="S19" s="8">
        <v>-35.94</v>
      </c>
    </row>
    <row r="20" spans="3:23" x14ac:dyDescent="0.3">
      <c r="C20" s="7">
        <v>45902</v>
      </c>
      <c r="D20" t="s">
        <v>24</v>
      </c>
      <c r="E20" t="s">
        <v>957</v>
      </c>
      <c r="F20" s="33"/>
      <c r="G20" t="s">
        <v>510</v>
      </c>
      <c r="I20" s="8">
        <v>100</v>
      </c>
      <c r="O20" s="34">
        <v>45957</v>
      </c>
      <c r="P20" s="16" t="s">
        <v>51</v>
      </c>
      <c r="Q20" s="16" t="s">
        <v>590</v>
      </c>
      <c r="R20" s="17"/>
      <c r="S20" s="17">
        <v>-50</v>
      </c>
      <c r="W20" t="s">
        <v>961</v>
      </c>
    </row>
    <row r="21" spans="3:23" x14ac:dyDescent="0.3">
      <c r="C21" s="7">
        <v>45902</v>
      </c>
      <c r="D21" t="s">
        <v>23</v>
      </c>
      <c r="E21" t="s">
        <v>957</v>
      </c>
      <c r="G21" t="s">
        <v>275</v>
      </c>
      <c r="I21" s="8">
        <v>50</v>
      </c>
      <c r="O21" s="7">
        <v>45960</v>
      </c>
      <c r="P21" t="s">
        <v>93</v>
      </c>
      <c r="Q21" t="s">
        <v>597</v>
      </c>
      <c r="R21" s="8"/>
      <c r="S21" s="8">
        <v>-82.8</v>
      </c>
    </row>
    <row r="22" spans="3:23" x14ac:dyDescent="0.3">
      <c r="C22" s="7">
        <v>45903</v>
      </c>
      <c r="D22" t="s">
        <v>24</v>
      </c>
      <c r="E22" t="s">
        <v>957</v>
      </c>
      <c r="G22" t="s">
        <v>511</v>
      </c>
      <c r="I22" s="8">
        <v>100</v>
      </c>
      <c r="O22" s="7">
        <v>45961</v>
      </c>
      <c r="P22" s="16" t="s">
        <v>51</v>
      </c>
      <c r="Q22" t="s">
        <v>598</v>
      </c>
      <c r="R22" s="8"/>
      <c r="S22" s="8">
        <v>-25</v>
      </c>
    </row>
    <row r="23" spans="3:23" x14ac:dyDescent="0.3">
      <c r="C23" s="7">
        <v>45903</v>
      </c>
      <c r="D23" t="s">
        <v>24</v>
      </c>
      <c r="E23" t="s">
        <v>957</v>
      </c>
      <c r="G23" t="s">
        <v>512</v>
      </c>
      <c r="I23" s="8">
        <v>50</v>
      </c>
      <c r="O23" s="7">
        <v>45961</v>
      </c>
      <c r="P23" s="16" t="s">
        <v>51</v>
      </c>
      <c r="Q23" t="s">
        <v>599</v>
      </c>
      <c r="R23" s="8"/>
      <c r="S23" s="8">
        <v>-25</v>
      </c>
    </row>
    <row r="24" spans="3:23" x14ac:dyDescent="0.3">
      <c r="C24" s="7">
        <v>45903</v>
      </c>
      <c r="D24" t="s">
        <v>24</v>
      </c>
      <c r="E24" t="s">
        <v>957</v>
      </c>
      <c r="G24" t="s">
        <v>513</v>
      </c>
      <c r="I24" s="8">
        <v>50</v>
      </c>
      <c r="O24" s="7">
        <v>45965</v>
      </c>
      <c r="P24" t="s">
        <v>55</v>
      </c>
      <c r="Q24" t="s">
        <v>601</v>
      </c>
      <c r="R24" s="8"/>
      <c r="S24" s="8">
        <v>-31.5</v>
      </c>
    </row>
    <row r="25" spans="3:23" x14ac:dyDescent="0.3">
      <c r="C25" s="7">
        <v>45904</v>
      </c>
      <c r="D25" t="s">
        <v>24</v>
      </c>
      <c r="E25" t="s">
        <v>957</v>
      </c>
      <c r="G25" t="s">
        <v>515</v>
      </c>
      <c r="I25" s="8">
        <v>600</v>
      </c>
      <c r="O25" s="7">
        <v>45968</v>
      </c>
      <c r="P25" t="s">
        <v>55</v>
      </c>
      <c r="Q25" t="s">
        <v>602</v>
      </c>
      <c r="R25" s="8"/>
      <c r="S25" s="8">
        <v>-28.5</v>
      </c>
    </row>
    <row r="26" spans="3:23" x14ac:dyDescent="0.3">
      <c r="C26" s="7">
        <v>45904</v>
      </c>
      <c r="D26" t="s">
        <v>24</v>
      </c>
      <c r="E26" t="s">
        <v>957</v>
      </c>
      <c r="G26" t="s">
        <v>516</v>
      </c>
      <c r="I26" s="8">
        <v>5</v>
      </c>
      <c r="O26" s="7">
        <v>45968</v>
      </c>
      <c r="P26" t="s">
        <v>59</v>
      </c>
      <c r="Q26" t="s">
        <v>603</v>
      </c>
      <c r="R26" s="8"/>
      <c r="S26" s="8">
        <v>-20</v>
      </c>
    </row>
    <row r="27" spans="3:23" x14ac:dyDescent="0.3">
      <c r="C27" s="7">
        <v>45904</v>
      </c>
      <c r="D27" t="s">
        <v>23</v>
      </c>
      <c r="E27" t="s">
        <v>957</v>
      </c>
      <c r="G27" t="s">
        <v>471</v>
      </c>
      <c r="I27" s="8">
        <v>50</v>
      </c>
      <c r="O27" s="7">
        <v>45971</v>
      </c>
      <c r="P27" t="s">
        <v>480</v>
      </c>
      <c r="Q27" t="s">
        <v>607</v>
      </c>
      <c r="R27" s="8"/>
      <c r="S27" s="8">
        <v>-116.74</v>
      </c>
    </row>
    <row r="28" spans="3:23" x14ac:dyDescent="0.3">
      <c r="C28" s="7">
        <v>45905</v>
      </c>
      <c r="D28" t="s">
        <v>24</v>
      </c>
      <c r="E28" t="s">
        <v>957</v>
      </c>
      <c r="G28" t="s">
        <v>517</v>
      </c>
      <c r="I28" s="8">
        <v>50</v>
      </c>
      <c r="O28" s="7">
        <v>45975</v>
      </c>
      <c r="P28" t="s">
        <v>93</v>
      </c>
      <c r="Q28" t="s">
        <v>610</v>
      </c>
      <c r="R28" s="8"/>
      <c r="S28" s="8">
        <v>-107.77</v>
      </c>
    </row>
    <row r="29" spans="3:23" x14ac:dyDescent="0.3">
      <c r="C29" s="7">
        <v>45905</v>
      </c>
      <c r="D29" t="s">
        <v>24</v>
      </c>
      <c r="E29" t="s">
        <v>91</v>
      </c>
      <c r="G29" t="s">
        <v>518</v>
      </c>
      <c r="I29" s="8">
        <v>64.56</v>
      </c>
      <c r="O29" s="7">
        <v>45975</v>
      </c>
      <c r="P29" t="s">
        <v>93</v>
      </c>
      <c r="Q29" t="s">
        <v>611</v>
      </c>
      <c r="R29" s="8"/>
      <c r="S29" s="8">
        <v>-258.89999999999998</v>
      </c>
    </row>
    <row r="30" spans="3:23" x14ac:dyDescent="0.3">
      <c r="C30" s="7">
        <v>45905</v>
      </c>
      <c r="D30" t="s">
        <v>23</v>
      </c>
      <c r="E30" t="s">
        <v>957</v>
      </c>
      <c r="G30" t="s">
        <v>468</v>
      </c>
      <c r="I30" s="8">
        <v>50</v>
      </c>
      <c r="O30" s="7">
        <v>45975</v>
      </c>
      <c r="P30" t="s">
        <v>93</v>
      </c>
      <c r="Q30" t="s">
        <v>612</v>
      </c>
      <c r="R30" s="8"/>
      <c r="S30" s="8">
        <v>-5.55</v>
      </c>
    </row>
    <row r="31" spans="3:23" x14ac:dyDescent="0.3">
      <c r="C31" s="7">
        <v>45908</v>
      </c>
      <c r="D31" t="s">
        <v>24</v>
      </c>
      <c r="E31" t="s">
        <v>957</v>
      </c>
      <c r="G31" t="s">
        <v>519</v>
      </c>
      <c r="I31" s="8">
        <v>50</v>
      </c>
      <c r="O31" s="7">
        <v>45979</v>
      </c>
      <c r="P31" t="s">
        <v>82</v>
      </c>
      <c r="Q31" t="s">
        <v>615</v>
      </c>
      <c r="R31" s="8"/>
      <c r="S31" s="8">
        <v>-100</v>
      </c>
    </row>
    <row r="32" spans="3:23" x14ac:dyDescent="0.3">
      <c r="C32" s="7">
        <v>45908</v>
      </c>
      <c r="D32" t="s">
        <v>24</v>
      </c>
      <c r="E32" t="s">
        <v>957</v>
      </c>
      <c r="G32" t="s">
        <v>520</v>
      </c>
      <c r="I32" s="8">
        <v>50</v>
      </c>
      <c r="O32" s="34">
        <v>45982</v>
      </c>
      <c r="P32" s="16" t="s">
        <v>51</v>
      </c>
      <c r="Q32" s="16" t="s">
        <v>620</v>
      </c>
      <c r="R32" s="17"/>
      <c r="S32" s="17">
        <v>-50</v>
      </c>
      <c r="W32" t="s">
        <v>961</v>
      </c>
    </row>
    <row r="33" spans="3:19" x14ac:dyDescent="0.3">
      <c r="C33" s="7">
        <v>45910</v>
      </c>
      <c r="D33" t="s">
        <v>24</v>
      </c>
      <c r="E33" t="s">
        <v>957</v>
      </c>
      <c r="G33" t="s">
        <v>522</v>
      </c>
      <c r="I33" s="8">
        <v>50</v>
      </c>
      <c r="O33" s="7">
        <v>45986</v>
      </c>
      <c r="P33" s="31" t="s">
        <v>481</v>
      </c>
      <c r="Q33" t="s">
        <v>628</v>
      </c>
      <c r="R33" s="8"/>
      <c r="S33" s="8">
        <v>-35.94</v>
      </c>
    </row>
    <row r="34" spans="3:19" x14ac:dyDescent="0.3">
      <c r="C34" s="7">
        <v>45910</v>
      </c>
      <c r="D34" t="s">
        <v>24</v>
      </c>
      <c r="E34" t="s">
        <v>957</v>
      </c>
      <c r="G34" t="s">
        <v>523</v>
      </c>
      <c r="I34" s="8">
        <v>50</v>
      </c>
      <c r="O34" s="7">
        <v>45992</v>
      </c>
      <c r="P34" s="16" t="s">
        <v>51</v>
      </c>
      <c r="Q34" t="s">
        <v>641</v>
      </c>
      <c r="R34" s="8"/>
      <c r="S34" s="8">
        <v>-50</v>
      </c>
    </row>
    <row r="35" spans="3:19" x14ac:dyDescent="0.3">
      <c r="C35" s="7">
        <v>45915</v>
      </c>
      <c r="D35" t="s">
        <v>23</v>
      </c>
      <c r="E35" t="s">
        <v>957</v>
      </c>
      <c r="G35" t="s">
        <v>27</v>
      </c>
      <c r="I35" s="8">
        <v>50</v>
      </c>
      <c r="O35" s="7">
        <v>45994</v>
      </c>
      <c r="P35" t="s">
        <v>92</v>
      </c>
      <c r="Q35" t="s">
        <v>642</v>
      </c>
      <c r="R35" s="8"/>
      <c r="S35" s="8">
        <v>-242.79</v>
      </c>
    </row>
    <row r="36" spans="3:19" x14ac:dyDescent="0.3">
      <c r="C36" s="7">
        <v>45915</v>
      </c>
      <c r="D36" t="s">
        <v>23</v>
      </c>
      <c r="E36" t="s">
        <v>48</v>
      </c>
      <c r="G36" t="s">
        <v>524</v>
      </c>
      <c r="I36" s="8">
        <v>70</v>
      </c>
      <c r="O36" s="7">
        <v>45999</v>
      </c>
      <c r="P36" t="s">
        <v>57</v>
      </c>
      <c r="Q36" t="s">
        <v>650</v>
      </c>
      <c r="R36" s="8"/>
      <c r="S36" s="8">
        <v>-250</v>
      </c>
    </row>
    <row r="37" spans="3:19" x14ac:dyDescent="0.3">
      <c r="C37" s="7">
        <v>45915</v>
      </c>
      <c r="D37" t="s">
        <v>23</v>
      </c>
      <c r="E37" t="s">
        <v>48</v>
      </c>
      <c r="G37" t="s">
        <v>525</v>
      </c>
      <c r="I37" s="8">
        <v>70</v>
      </c>
      <c r="O37" s="7">
        <v>45999</v>
      </c>
      <c r="P37" t="s">
        <v>480</v>
      </c>
      <c r="Q37" t="s">
        <v>651</v>
      </c>
      <c r="R37" s="8"/>
      <c r="S37" s="8">
        <v>-122.16</v>
      </c>
    </row>
    <row r="38" spans="3:19" x14ac:dyDescent="0.3">
      <c r="C38" s="7">
        <v>45918</v>
      </c>
      <c r="D38" t="s">
        <v>24</v>
      </c>
      <c r="E38" t="s">
        <v>957</v>
      </c>
      <c r="G38" t="s">
        <v>526</v>
      </c>
      <c r="I38" s="8">
        <v>50</v>
      </c>
      <c r="O38" s="7">
        <v>46002</v>
      </c>
      <c r="P38" t="s">
        <v>55</v>
      </c>
      <c r="Q38" t="s">
        <v>657</v>
      </c>
      <c r="R38" s="8"/>
      <c r="S38" s="8">
        <v>-1720</v>
      </c>
    </row>
    <row r="39" spans="3:19" x14ac:dyDescent="0.3">
      <c r="C39" s="7">
        <v>45918</v>
      </c>
      <c r="D39" t="s">
        <v>24</v>
      </c>
      <c r="E39" t="s">
        <v>957</v>
      </c>
      <c r="G39" t="s">
        <v>527</v>
      </c>
      <c r="I39" s="8">
        <v>50</v>
      </c>
      <c r="O39" s="7">
        <v>46002</v>
      </c>
      <c r="P39" t="s">
        <v>55</v>
      </c>
      <c r="Q39" t="s">
        <v>658</v>
      </c>
      <c r="R39" s="8"/>
      <c r="S39" s="8">
        <v>-2525</v>
      </c>
    </row>
    <row r="40" spans="3:19" x14ac:dyDescent="0.3">
      <c r="C40" s="7">
        <v>45918</v>
      </c>
      <c r="D40" t="s">
        <v>24</v>
      </c>
      <c r="E40" t="s">
        <v>957</v>
      </c>
      <c r="G40" t="s">
        <v>528</v>
      </c>
      <c r="I40" s="8">
        <v>50</v>
      </c>
      <c r="O40" s="7">
        <v>46002</v>
      </c>
      <c r="P40" t="s">
        <v>51</v>
      </c>
      <c r="Q40" t="s">
        <v>659</v>
      </c>
      <c r="R40" s="8"/>
      <c r="S40" s="8">
        <v>-50</v>
      </c>
    </row>
    <row r="41" spans="3:19" x14ac:dyDescent="0.3">
      <c r="C41" s="7">
        <v>45918</v>
      </c>
      <c r="D41" t="s">
        <v>24</v>
      </c>
      <c r="E41" t="s">
        <v>957</v>
      </c>
      <c r="G41" t="s">
        <v>529</v>
      </c>
      <c r="I41" s="8">
        <v>50</v>
      </c>
      <c r="O41" s="7">
        <v>46007</v>
      </c>
      <c r="P41" t="s">
        <v>53</v>
      </c>
      <c r="Q41" t="s">
        <v>664</v>
      </c>
      <c r="R41" s="8"/>
      <c r="S41" s="8">
        <v>-306.41000000000003</v>
      </c>
    </row>
    <row r="42" spans="3:19" x14ac:dyDescent="0.3">
      <c r="C42" s="7">
        <v>45919</v>
      </c>
      <c r="D42" t="s">
        <v>24</v>
      </c>
      <c r="E42" t="s">
        <v>49</v>
      </c>
      <c r="G42" t="s">
        <v>530</v>
      </c>
      <c r="I42" s="8">
        <v>84</v>
      </c>
      <c r="O42" s="7">
        <v>46008</v>
      </c>
      <c r="P42" t="s">
        <v>82</v>
      </c>
      <c r="Q42" t="s">
        <v>670</v>
      </c>
      <c r="R42" s="8"/>
      <c r="S42" s="8">
        <v>-500</v>
      </c>
    </row>
    <row r="43" spans="3:19" x14ac:dyDescent="0.3">
      <c r="C43" s="7">
        <v>45922</v>
      </c>
      <c r="D43" t="s">
        <v>24</v>
      </c>
      <c r="E43" t="s">
        <v>957</v>
      </c>
      <c r="G43" t="s">
        <v>531</v>
      </c>
      <c r="I43" s="8">
        <v>100</v>
      </c>
      <c r="O43" s="7">
        <v>46013</v>
      </c>
      <c r="P43" t="s">
        <v>51</v>
      </c>
      <c r="Q43" t="s">
        <v>677</v>
      </c>
      <c r="R43" s="8"/>
      <c r="S43" s="8">
        <v>-48</v>
      </c>
    </row>
    <row r="44" spans="3:19" x14ac:dyDescent="0.3">
      <c r="C44" s="7">
        <v>45922</v>
      </c>
      <c r="D44" t="s">
        <v>24</v>
      </c>
      <c r="E44" t="s">
        <v>957</v>
      </c>
      <c r="G44" t="s">
        <v>532</v>
      </c>
      <c r="I44" s="8">
        <v>100</v>
      </c>
      <c r="O44" s="7">
        <v>46013</v>
      </c>
      <c r="P44" t="s">
        <v>51</v>
      </c>
      <c r="Q44" t="s">
        <v>678</v>
      </c>
      <c r="R44" s="8"/>
      <c r="S44" s="8">
        <v>-48</v>
      </c>
    </row>
    <row r="45" spans="3:19" x14ac:dyDescent="0.3">
      <c r="C45" s="7">
        <v>45922</v>
      </c>
      <c r="D45" t="s">
        <v>24</v>
      </c>
      <c r="E45" t="s">
        <v>957</v>
      </c>
      <c r="G45" t="s">
        <v>533</v>
      </c>
      <c r="I45" s="8">
        <v>50</v>
      </c>
      <c r="O45" s="7">
        <v>46015</v>
      </c>
      <c r="P45" t="s">
        <v>481</v>
      </c>
      <c r="Q45" t="s">
        <v>679</v>
      </c>
      <c r="R45" s="8"/>
      <c r="S45" s="8">
        <v>-35.94</v>
      </c>
    </row>
    <row r="46" spans="3:19" x14ac:dyDescent="0.3">
      <c r="C46" s="7">
        <v>45922</v>
      </c>
      <c r="D46" t="s">
        <v>23</v>
      </c>
      <c r="E46" t="s">
        <v>957</v>
      </c>
      <c r="G46" t="s">
        <v>26</v>
      </c>
      <c r="I46" s="8">
        <v>50</v>
      </c>
      <c r="O46" s="7">
        <v>46024</v>
      </c>
      <c r="P46" t="s">
        <v>55</v>
      </c>
      <c r="Q46" t="s">
        <v>682</v>
      </c>
      <c r="R46" s="8"/>
      <c r="S46" s="8">
        <v>-42.41</v>
      </c>
    </row>
    <row r="47" spans="3:19" x14ac:dyDescent="0.3">
      <c r="C47" s="7">
        <v>45922</v>
      </c>
      <c r="D47" t="s">
        <v>23</v>
      </c>
      <c r="E47" t="s">
        <v>957</v>
      </c>
      <c r="G47" t="s">
        <v>534</v>
      </c>
      <c r="I47" s="8">
        <v>100</v>
      </c>
      <c r="O47" s="7">
        <v>46031</v>
      </c>
      <c r="P47" t="s">
        <v>55</v>
      </c>
      <c r="Q47" t="s">
        <v>689</v>
      </c>
      <c r="R47" s="8"/>
      <c r="S47" s="8">
        <v>-503.5</v>
      </c>
    </row>
    <row r="48" spans="3:19" x14ac:dyDescent="0.3">
      <c r="C48" s="7">
        <v>45923</v>
      </c>
      <c r="D48" t="s">
        <v>24</v>
      </c>
      <c r="E48" t="s">
        <v>957</v>
      </c>
      <c r="G48" t="s">
        <v>535</v>
      </c>
      <c r="I48" s="8">
        <v>50</v>
      </c>
      <c r="O48" s="7">
        <v>46034</v>
      </c>
      <c r="P48" t="s">
        <v>480</v>
      </c>
      <c r="Q48" t="s">
        <v>690</v>
      </c>
      <c r="R48" s="8"/>
      <c r="S48" s="8">
        <v>-109.75</v>
      </c>
    </row>
    <row r="49" spans="3:19" x14ac:dyDescent="0.3">
      <c r="C49" s="7">
        <v>45924</v>
      </c>
      <c r="D49" t="s">
        <v>24</v>
      </c>
      <c r="E49" t="s">
        <v>957</v>
      </c>
      <c r="G49" t="s">
        <v>536</v>
      </c>
      <c r="I49" s="8">
        <v>50</v>
      </c>
      <c r="O49" s="7">
        <v>46041</v>
      </c>
      <c r="P49" t="s">
        <v>54</v>
      </c>
      <c r="Q49" t="s">
        <v>694</v>
      </c>
      <c r="R49" s="8"/>
      <c r="S49" s="8">
        <v>-140.4</v>
      </c>
    </row>
    <row r="50" spans="3:19" x14ac:dyDescent="0.3">
      <c r="C50" s="7">
        <v>45924</v>
      </c>
      <c r="D50" t="s">
        <v>24</v>
      </c>
      <c r="E50" t="s">
        <v>49</v>
      </c>
      <c r="G50" t="s">
        <v>537</v>
      </c>
      <c r="I50" s="8">
        <v>21</v>
      </c>
      <c r="O50" s="7">
        <v>46048</v>
      </c>
      <c r="P50" t="s">
        <v>55</v>
      </c>
      <c r="Q50" t="s">
        <v>699</v>
      </c>
      <c r="R50" s="8"/>
      <c r="S50" s="8">
        <v>-198</v>
      </c>
    </row>
    <row r="51" spans="3:19" x14ac:dyDescent="0.3">
      <c r="C51" s="7">
        <v>45924</v>
      </c>
      <c r="D51" t="s">
        <v>24</v>
      </c>
      <c r="E51" t="s">
        <v>48</v>
      </c>
      <c r="G51" t="s">
        <v>538</v>
      </c>
      <c r="I51" s="8">
        <v>154</v>
      </c>
      <c r="O51" s="7">
        <v>46048</v>
      </c>
      <c r="P51" t="s">
        <v>53</v>
      </c>
      <c r="Q51" t="s">
        <v>700</v>
      </c>
      <c r="R51" s="8"/>
      <c r="S51" s="8">
        <v>-462.13</v>
      </c>
    </row>
    <row r="52" spans="3:19" x14ac:dyDescent="0.3">
      <c r="C52" s="7">
        <v>45925</v>
      </c>
      <c r="D52" t="s">
        <v>24</v>
      </c>
      <c r="E52" t="s">
        <v>957</v>
      </c>
      <c r="G52" t="s">
        <v>541</v>
      </c>
      <c r="I52" s="8">
        <v>50</v>
      </c>
      <c r="O52" s="7">
        <v>46048</v>
      </c>
      <c r="P52" t="s">
        <v>481</v>
      </c>
      <c r="Q52" t="s">
        <v>701</v>
      </c>
      <c r="R52" s="8"/>
      <c r="S52" s="8">
        <v>-35.94</v>
      </c>
    </row>
    <row r="53" spans="3:19" x14ac:dyDescent="0.3">
      <c r="C53" s="7">
        <v>45925</v>
      </c>
      <c r="D53" t="s">
        <v>24</v>
      </c>
      <c r="E53" t="s">
        <v>957</v>
      </c>
      <c r="G53" t="s">
        <v>542</v>
      </c>
      <c r="I53" s="8">
        <v>50</v>
      </c>
      <c r="O53" s="7">
        <v>46057</v>
      </c>
      <c r="P53" t="s">
        <v>57</v>
      </c>
      <c r="Q53" t="s">
        <v>713</v>
      </c>
      <c r="R53" s="8"/>
      <c r="S53" s="8">
        <v>-15</v>
      </c>
    </row>
    <row r="54" spans="3:19" x14ac:dyDescent="0.3">
      <c r="C54" s="7">
        <v>45925</v>
      </c>
      <c r="D54" t="s">
        <v>24</v>
      </c>
      <c r="E54" t="s">
        <v>957</v>
      </c>
      <c r="G54" t="s">
        <v>543</v>
      </c>
      <c r="I54" s="8">
        <v>50</v>
      </c>
      <c r="O54" s="7">
        <v>46062</v>
      </c>
      <c r="P54" t="s">
        <v>480</v>
      </c>
      <c r="Q54" t="s">
        <v>715</v>
      </c>
      <c r="R54" s="8"/>
      <c r="S54" s="8">
        <v>-120.42</v>
      </c>
    </row>
    <row r="55" spans="3:19" x14ac:dyDescent="0.3">
      <c r="C55" s="7">
        <v>45925</v>
      </c>
      <c r="D55" t="s">
        <v>24</v>
      </c>
      <c r="E55" t="s">
        <v>957</v>
      </c>
      <c r="G55" t="s">
        <v>544</v>
      </c>
      <c r="I55" s="8">
        <v>150</v>
      </c>
      <c r="O55" s="7">
        <v>46066</v>
      </c>
      <c r="P55" t="s">
        <v>55</v>
      </c>
      <c r="Q55" t="s">
        <v>717</v>
      </c>
      <c r="R55" s="8"/>
      <c r="S55" s="8">
        <v>-1750</v>
      </c>
    </row>
    <row r="56" spans="3:19" x14ac:dyDescent="0.3">
      <c r="C56" s="7">
        <v>45925</v>
      </c>
      <c r="D56" t="s">
        <v>23</v>
      </c>
      <c r="E56" t="s">
        <v>957</v>
      </c>
      <c r="G56" t="s">
        <v>545</v>
      </c>
      <c r="I56" s="8">
        <v>50</v>
      </c>
      <c r="O56" s="7">
        <v>46070</v>
      </c>
      <c r="P56" t="s">
        <v>82</v>
      </c>
      <c r="Q56" t="s">
        <v>719</v>
      </c>
      <c r="R56" s="8"/>
      <c r="S56" s="8">
        <v>-100</v>
      </c>
    </row>
    <row r="57" spans="3:19" x14ac:dyDescent="0.3">
      <c r="C57" s="7">
        <v>45926</v>
      </c>
      <c r="D57" t="s">
        <v>25</v>
      </c>
      <c r="E57" t="s">
        <v>957</v>
      </c>
      <c r="G57">
        <v>605114</v>
      </c>
      <c r="I57" s="8">
        <v>400</v>
      </c>
      <c r="O57" s="7">
        <v>46071</v>
      </c>
      <c r="P57" t="s">
        <v>55</v>
      </c>
      <c r="Q57" t="s">
        <v>720</v>
      </c>
      <c r="R57" s="8"/>
      <c r="S57" s="8">
        <v>-1750</v>
      </c>
    </row>
    <row r="58" spans="3:19" x14ac:dyDescent="0.3">
      <c r="C58" s="7">
        <v>45926</v>
      </c>
      <c r="D58" t="s">
        <v>24</v>
      </c>
      <c r="E58" t="s">
        <v>48</v>
      </c>
      <c r="G58" t="s">
        <v>546</v>
      </c>
      <c r="I58" s="8">
        <v>105</v>
      </c>
      <c r="O58" s="7">
        <v>46071</v>
      </c>
      <c r="P58" t="s">
        <v>55</v>
      </c>
      <c r="Q58" t="s">
        <v>721</v>
      </c>
      <c r="R58" s="8"/>
      <c r="S58" s="8">
        <v>-7250</v>
      </c>
    </row>
    <row r="59" spans="3:19" x14ac:dyDescent="0.3">
      <c r="C59" s="7">
        <v>45926</v>
      </c>
      <c r="D59" t="s">
        <v>24</v>
      </c>
      <c r="E59" t="s">
        <v>957</v>
      </c>
      <c r="G59" t="s">
        <v>547</v>
      </c>
      <c r="I59" s="8">
        <v>50</v>
      </c>
      <c r="O59" s="7">
        <v>46071</v>
      </c>
      <c r="P59" t="s">
        <v>82</v>
      </c>
      <c r="Q59" s="19" t="s">
        <v>722</v>
      </c>
      <c r="R59" s="8"/>
      <c r="S59" s="8">
        <v>-100</v>
      </c>
    </row>
    <row r="60" spans="3:19" x14ac:dyDescent="0.3">
      <c r="C60" s="7">
        <v>45926</v>
      </c>
      <c r="D60" t="s">
        <v>24</v>
      </c>
      <c r="E60" t="s">
        <v>48</v>
      </c>
      <c r="G60" t="s">
        <v>548</v>
      </c>
      <c r="I60" s="8">
        <v>28</v>
      </c>
      <c r="O60" s="7">
        <v>46072</v>
      </c>
      <c r="P60" t="s">
        <v>57</v>
      </c>
      <c r="Q60" t="s">
        <v>726</v>
      </c>
      <c r="R60" s="8"/>
      <c r="S60" s="8">
        <v>-14.3</v>
      </c>
    </row>
    <row r="61" spans="3:19" x14ac:dyDescent="0.3">
      <c r="C61" s="7">
        <v>45926</v>
      </c>
      <c r="D61" t="s">
        <v>24</v>
      </c>
      <c r="E61" t="s">
        <v>957</v>
      </c>
      <c r="G61" t="s">
        <v>549</v>
      </c>
      <c r="I61" s="8">
        <v>100</v>
      </c>
      <c r="O61" s="7">
        <v>46077</v>
      </c>
      <c r="P61" t="s">
        <v>481</v>
      </c>
      <c r="Q61" t="s">
        <v>734</v>
      </c>
      <c r="R61" s="8"/>
      <c r="S61" s="8">
        <v>-35.94</v>
      </c>
    </row>
    <row r="62" spans="3:19" x14ac:dyDescent="0.3">
      <c r="C62" s="7">
        <v>45926</v>
      </c>
      <c r="D62" t="s">
        <v>24</v>
      </c>
      <c r="E62" t="s">
        <v>49</v>
      </c>
      <c r="G62" t="s">
        <v>550</v>
      </c>
      <c r="I62" s="8">
        <v>28</v>
      </c>
      <c r="O62" s="7">
        <v>46080</v>
      </c>
      <c r="P62" t="s">
        <v>92</v>
      </c>
      <c r="Q62" t="s">
        <v>736</v>
      </c>
      <c r="R62" s="8"/>
      <c r="S62" s="8">
        <v>-94.46</v>
      </c>
    </row>
    <row r="63" spans="3:19" x14ac:dyDescent="0.3">
      <c r="C63" s="7">
        <v>45929</v>
      </c>
      <c r="D63" t="s">
        <v>24</v>
      </c>
      <c r="E63" t="s">
        <v>957</v>
      </c>
      <c r="G63" t="s">
        <v>551</v>
      </c>
      <c r="I63" s="8">
        <v>50</v>
      </c>
      <c r="O63" s="7">
        <v>46086</v>
      </c>
      <c r="P63" t="s">
        <v>57</v>
      </c>
      <c r="Q63" t="s">
        <v>745</v>
      </c>
      <c r="R63" s="8"/>
      <c r="S63" s="8">
        <v>-10.199999999999999</v>
      </c>
    </row>
    <row r="64" spans="3:19" x14ac:dyDescent="0.3">
      <c r="C64" s="7">
        <v>45929</v>
      </c>
      <c r="D64" t="s">
        <v>24</v>
      </c>
      <c r="E64" t="s">
        <v>48</v>
      </c>
      <c r="G64" t="s">
        <v>552</v>
      </c>
      <c r="I64" s="8">
        <v>22</v>
      </c>
      <c r="O64" s="7">
        <v>46087</v>
      </c>
      <c r="P64" t="s">
        <v>55</v>
      </c>
      <c r="Q64" t="s">
        <v>746</v>
      </c>
      <c r="R64" s="8"/>
      <c r="S64" s="8">
        <v>-312</v>
      </c>
    </row>
    <row r="65" spans="3:19" x14ac:dyDescent="0.3">
      <c r="C65" s="7">
        <v>45929</v>
      </c>
      <c r="D65" t="s">
        <v>24</v>
      </c>
      <c r="E65" t="s">
        <v>957</v>
      </c>
      <c r="G65" t="s">
        <v>553</v>
      </c>
      <c r="I65" s="8">
        <v>50</v>
      </c>
      <c r="O65" s="7">
        <v>46087</v>
      </c>
      <c r="P65" t="s">
        <v>53</v>
      </c>
      <c r="Q65" t="s">
        <v>747</v>
      </c>
      <c r="R65" s="8"/>
      <c r="S65" s="8">
        <v>-304.33999999999997</v>
      </c>
    </row>
    <row r="66" spans="3:19" x14ac:dyDescent="0.3">
      <c r="C66" s="7">
        <v>45929</v>
      </c>
      <c r="D66" t="s">
        <v>24</v>
      </c>
      <c r="E66" t="s">
        <v>49</v>
      </c>
      <c r="G66" t="s">
        <v>554</v>
      </c>
      <c r="I66" s="8">
        <v>80</v>
      </c>
      <c r="O66" s="7">
        <v>46087</v>
      </c>
      <c r="P66" t="s">
        <v>55</v>
      </c>
      <c r="Q66" t="s">
        <v>748</v>
      </c>
      <c r="R66" s="8"/>
      <c r="S66" s="8">
        <v>-15</v>
      </c>
    </row>
    <row r="67" spans="3:19" x14ac:dyDescent="0.3">
      <c r="C67" s="7">
        <v>45929</v>
      </c>
      <c r="D67" t="s">
        <v>24</v>
      </c>
      <c r="E67" t="s">
        <v>957</v>
      </c>
      <c r="G67" t="s">
        <v>555</v>
      </c>
      <c r="I67" s="8">
        <v>100</v>
      </c>
      <c r="O67" s="7">
        <v>46090</v>
      </c>
      <c r="P67" t="s">
        <v>55</v>
      </c>
      <c r="Q67" t="s">
        <v>657</v>
      </c>
      <c r="R67" s="8"/>
      <c r="S67" s="8">
        <v>-1015</v>
      </c>
    </row>
    <row r="68" spans="3:19" x14ac:dyDescent="0.3">
      <c r="C68" s="7">
        <v>45929</v>
      </c>
      <c r="D68" t="s">
        <v>24</v>
      </c>
      <c r="E68" t="s">
        <v>48</v>
      </c>
      <c r="G68" t="s">
        <v>556</v>
      </c>
      <c r="I68" s="8">
        <v>56</v>
      </c>
      <c r="O68" s="7">
        <v>46092</v>
      </c>
      <c r="P68" t="s">
        <v>480</v>
      </c>
      <c r="Q68" t="s">
        <v>755</v>
      </c>
      <c r="R68" s="8"/>
      <c r="S68" s="8">
        <v>-126.66</v>
      </c>
    </row>
    <row r="69" spans="3:19" x14ac:dyDescent="0.3">
      <c r="C69" s="7">
        <v>45929</v>
      </c>
      <c r="D69" t="s">
        <v>24</v>
      </c>
      <c r="E69" t="s">
        <v>48</v>
      </c>
      <c r="G69" t="s">
        <v>557</v>
      </c>
      <c r="I69" s="8">
        <v>14</v>
      </c>
      <c r="O69" s="7">
        <v>46092</v>
      </c>
      <c r="P69" t="s">
        <v>82</v>
      </c>
      <c r="Q69" t="s">
        <v>756</v>
      </c>
      <c r="R69" s="8"/>
      <c r="S69" s="8">
        <v>-100</v>
      </c>
    </row>
    <row r="70" spans="3:19" x14ac:dyDescent="0.3">
      <c r="C70" s="7">
        <v>45929</v>
      </c>
      <c r="D70" t="s">
        <v>24</v>
      </c>
      <c r="E70" t="s">
        <v>957</v>
      </c>
      <c r="G70" t="s">
        <v>558</v>
      </c>
      <c r="I70" s="8">
        <v>100</v>
      </c>
      <c r="O70" s="7">
        <v>46099</v>
      </c>
      <c r="P70" t="s">
        <v>962</v>
      </c>
      <c r="Q70" t="s">
        <v>757</v>
      </c>
      <c r="R70" s="8"/>
      <c r="S70" s="8">
        <v>-3000</v>
      </c>
    </row>
    <row r="71" spans="3:19" x14ac:dyDescent="0.3">
      <c r="C71" s="7">
        <v>45929</v>
      </c>
      <c r="D71" t="s">
        <v>24</v>
      </c>
      <c r="E71" t="s">
        <v>957</v>
      </c>
      <c r="G71" t="s">
        <v>559</v>
      </c>
      <c r="I71" s="8">
        <v>50</v>
      </c>
      <c r="O71" s="7">
        <v>46104</v>
      </c>
      <c r="P71" s="31" t="s">
        <v>51</v>
      </c>
      <c r="Q71" t="s">
        <v>759</v>
      </c>
      <c r="R71" s="8"/>
      <c r="S71" s="8">
        <v>-6.99</v>
      </c>
    </row>
    <row r="72" spans="3:19" x14ac:dyDescent="0.3">
      <c r="C72" s="7">
        <v>45929</v>
      </c>
      <c r="D72" t="s">
        <v>24</v>
      </c>
      <c r="E72" t="s">
        <v>48</v>
      </c>
      <c r="G72" t="s">
        <v>560</v>
      </c>
      <c r="I72" s="8">
        <v>28</v>
      </c>
      <c r="O72" s="7">
        <v>46104</v>
      </c>
      <c r="P72" t="s">
        <v>60</v>
      </c>
      <c r="Q72" t="s">
        <v>760</v>
      </c>
      <c r="R72" s="8"/>
      <c r="S72" s="8">
        <v>-120</v>
      </c>
    </row>
    <row r="73" spans="3:19" x14ac:dyDescent="0.3">
      <c r="C73" s="7">
        <v>45929</v>
      </c>
      <c r="D73" t="s">
        <v>24</v>
      </c>
      <c r="E73" t="s">
        <v>957</v>
      </c>
      <c r="G73" t="s">
        <v>561</v>
      </c>
      <c r="I73" s="8">
        <v>50</v>
      </c>
      <c r="O73" s="7">
        <v>46104</v>
      </c>
      <c r="P73" t="s">
        <v>52</v>
      </c>
      <c r="Q73" t="s">
        <v>761</v>
      </c>
      <c r="R73" s="8"/>
      <c r="S73" s="8">
        <v>-21</v>
      </c>
    </row>
    <row r="74" spans="3:19" x14ac:dyDescent="0.3">
      <c r="C74" s="7">
        <v>45929</v>
      </c>
      <c r="D74" t="s">
        <v>24</v>
      </c>
      <c r="E74" t="s">
        <v>48</v>
      </c>
      <c r="G74" t="s">
        <v>562</v>
      </c>
      <c r="I74" s="8">
        <v>56</v>
      </c>
      <c r="O74" s="7">
        <v>46105</v>
      </c>
      <c r="P74" t="s">
        <v>481</v>
      </c>
      <c r="Q74" t="s">
        <v>762</v>
      </c>
      <c r="R74" s="8"/>
      <c r="S74" s="8">
        <v>-35.94</v>
      </c>
    </row>
    <row r="75" spans="3:19" x14ac:dyDescent="0.3">
      <c r="C75" s="7">
        <v>45929</v>
      </c>
      <c r="D75" t="s">
        <v>23</v>
      </c>
      <c r="E75" t="s">
        <v>957</v>
      </c>
      <c r="G75" t="s">
        <v>451</v>
      </c>
      <c r="I75" s="8">
        <v>50</v>
      </c>
      <c r="O75" s="7">
        <v>46106</v>
      </c>
      <c r="P75" t="s">
        <v>57</v>
      </c>
      <c r="Q75" t="s">
        <v>765</v>
      </c>
      <c r="R75" s="8"/>
      <c r="S75" s="8">
        <v>-6</v>
      </c>
    </row>
    <row r="76" spans="3:19" x14ac:dyDescent="0.3">
      <c r="C76" s="7">
        <v>45929</v>
      </c>
      <c r="D76" t="s">
        <v>23</v>
      </c>
      <c r="E76" t="s">
        <v>957</v>
      </c>
      <c r="G76" t="s">
        <v>563</v>
      </c>
      <c r="I76" s="8">
        <v>100</v>
      </c>
      <c r="O76" s="7">
        <v>46114</v>
      </c>
      <c r="P76" t="s">
        <v>55</v>
      </c>
      <c r="Q76" t="s">
        <v>776</v>
      </c>
      <c r="R76" s="8"/>
      <c r="S76" s="8">
        <v>-18.12</v>
      </c>
    </row>
    <row r="77" spans="3:19" x14ac:dyDescent="0.3">
      <c r="C77" s="7">
        <v>45929</v>
      </c>
      <c r="D77" t="s">
        <v>23</v>
      </c>
      <c r="E77" t="s">
        <v>957</v>
      </c>
      <c r="G77" t="s">
        <v>386</v>
      </c>
      <c r="I77" s="8">
        <v>100</v>
      </c>
      <c r="O77" s="7">
        <v>46114</v>
      </c>
      <c r="P77" t="s">
        <v>57</v>
      </c>
      <c r="Q77" t="s">
        <v>777</v>
      </c>
      <c r="R77" s="8"/>
      <c r="S77" s="8">
        <v>-3.99</v>
      </c>
    </row>
    <row r="78" spans="3:19" x14ac:dyDescent="0.3">
      <c r="C78" s="7">
        <v>45930</v>
      </c>
      <c r="D78" t="s">
        <v>24</v>
      </c>
      <c r="E78" t="s">
        <v>49</v>
      </c>
      <c r="G78" t="s">
        <v>564</v>
      </c>
      <c r="I78" s="8">
        <v>700</v>
      </c>
      <c r="O78" s="7">
        <v>46119</v>
      </c>
      <c r="P78" t="s">
        <v>55</v>
      </c>
      <c r="Q78" t="s">
        <v>785</v>
      </c>
      <c r="R78" s="8"/>
      <c r="S78" s="8">
        <v>-60</v>
      </c>
    </row>
    <row r="79" spans="3:19" x14ac:dyDescent="0.3">
      <c r="C79" s="7">
        <v>45930</v>
      </c>
      <c r="D79" t="s">
        <v>24</v>
      </c>
      <c r="E79" t="s">
        <v>48</v>
      </c>
      <c r="G79" t="s">
        <v>565</v>
      </c>
      <c r="I79" s="8">
        <v>14</v>
      </c>
      <c r="O79" s="7">
        <v>46119</v>
      </c>
      <c r="P79" t="s">
        <v>54</v>
      </c>
      <c r="Q79" t="s">
        <v>786</v>
      </c>
      <c r="R79" s="8"/>
      <c r="S79" s="8">
        <v>-140.4</v>
      </c>
    </row>
    <row r="80" spans="3:19" x14ac:dyDescent="0.3">
      <c r="C80" s="7">
        <v>45931</v>
      </c>
      <c r="D80" t="s">
        <v>24</v>
      </c>
      <c r="E80" t="s">
        <v>48</v>
      </c>
      <c r="G80" t="s">
        <v>569</v>
      </c>
      <c r="I80" s="8">
        <v>81</v>
      </c>
      <c r="O80" s="7">
        <v>46121</v>
      </c>
      <c r="P80" t="s">
        <v>480</v>
      </c>
      <c r="Q80" t="s">
        <v>788</v>
      </c>
      <c r="R80" s="8"/>
      <c r="S80" s="8">
        <v>-118.5</v>
      </c>
    </row>
    <row r="81" spans="3:19" x14ac:dyDescent="0.3">
      <c r="C81" s="7">
        <v>45931</v>
      </c>
      <c r="D81" t="s">
        <v>23</v>
      </c>
      <c r="E81" t="s">
        <v>957</v>
      </c>
      <c r="G81" t="s">
        <v>570</v>
      </c>
      <c r="I81" s="8">
        <v>50</v>
      </c>
      <c r="O81" s="7">
        <v>46122</v>
      </c>
      <c r="P81" t="s">
        <v>60</v>
      </c>
      <c r="Q81" t="s">
        <v>789</v>
      </c>
      <c r="R81" s="8"/>
      <c r="S81" s="8">
        <v>-18.989999999999998</v>
      </c>
    </row>
    <row r="82" spans="3:19" x14ac:dyDescent="0.3">
      <c r="C82" s="7">
        <v>45931</v>
      </c>
      <c r="D82" t="s">
        <v>23</v>
      </c>
      <c r="E82" t="s">
        <v>957</v>
      </c>
      <c r="G82" t="s">
        <v>442</v>
      </c>
      <c r="I82" s="8">
        <v>50</v>
      </c>
      <c r="O82" s="7">
        <v>46122</v>
      </c>
      <c r="P82" t="s">
        <v>60</v>
      </c>
      <c r="Q82" t="s">
        <v>790</v>
      </c>
      <c r="R82" s="8"/>
      <c r="S82" s="8">
        <v>-26.99</v>
      </c>
    </row>
    <row r="83" spans="3:19" x14ac:dyDescent="0.3">
      <c r="C83" s="7">
        <v>45932</v>
      </c>
      <c r="D83" t="s">
        <v>25</v>
      </c>
      <c r="E83" t="s">
        <v>957</v>
      </c>
      <c r="G83">
        <v>605114</v>
      </c>
      <c r="I83" s="8">
        <v>200</v>
      </c>
      <c r="O83" s="7">
        <v>46125</v>
      </c>
      <c r="P83" t="s">
        <v>82</v>
      </c>
      <c r="Q83" t="s">
        <v>795</v>
      </c>
      <c r="R83" s="8"/>
      <c r="S83" s="8">
        <v>-100</v>
      </c>
    </row>
    <row r="84" spans="3:19" x14ac:dyDescent="0.3">
      <c r="C84" s="7">
        <v>45933</v>
      </c>
      <c r="D84" t="s">
        <v>25</v>
      </c>
      <c r="E84" t="s">
        <v>957</v>
      </c>
      <c r="G84">
        <v>605114</v>
      </c>
      <c r="I84" s="8">
        <v>50</v>
      </c>
      <c r="O84" s="7">
        <v>46125</v>
      </c>
      <c r="P84" t="s">
        <v>93</v>
      </c>
      <c r="Q84" t="s">
        <v>796</v>
      </c>
      <c r="R84" s="8"/>
      <c r="S84" s="8">
        <v>-440.5</v>
      </c>
    </row>
    <row r="85" spans="3:19" x14ac:dyDescent="0.3">
      <c r="C85" s="7">
        <v>45933</v>
      </c>
      <c r="D85" t="s">
        <v>25</v>
      </c>
      <c r="E85" t="s">
        <v>957</v>
      </c>
      <c r="G85">
        <v>605114</v>
      </c>
      <c r="I85" s="8">
        <v>56</v>
      </c>
      <c r="O85" s="7">
        <v>46129</v>
      </c>
      <c r="P85" t="s">
        <v>60</v>
      </c>
      <c r="Q85" t="s">
        <v>798</v>
      </c>
      <c r="R85" s="8"/>
      <c r="S85" s="8">
        <v>-200</v>
      </c>
    </row>
    <row r="86" spans="3:19" x14ac:dyDescent="0.3">
      <c r="C86" s="7">
        <v>45936</v>
      </c>
      <c r="D86" t="s">
        <v>24</v>
      </c>
      <c r="E86" t="s">
        <v>957</v>
      </c>
      <c r="G86" t="s">
        <v>572</v>
      </c>
      <c r="I86" s="8">
        <v>5</v>
      </c>
      <c r="O86" s="7">
        <v>46133</v>
      </c>
      <c r="P86" t="s">
        <v>962</v>
      </c>
      <c r="Q86" t="s">
        <v>801</v>
      </c>
      <c r="R86" s="8"/>
      <c r="S86" s="8">
        <v>-132</v>
      </c>
    </row>
    <row r="87" spans="3:19" x14ac:dyDescent="0.3">
      <c r="C87" s="7">
        <v>45936</v>
      </c>
      <c r="D87" t="s">
        <v>24</v>
      </c>
      <c r="E87" t="s">
        <v>479</v>
      </c>
      <c r="G87" t="s">
        <v>573</v>
      </c>
      <c r="I87" s="8">
        <v>60</v>
      </c>
      <c r="O87" s="7">
        <v>46136</v>
      </c>
      <c r="P87" t="s">
        <v>50</v>
      </c>
      <c r="Q87" t="s">
        <v>803</v>
      </c>
      <c r="R87" s="8"/>
      <c r="S87" s="8">
        <v>-500</v>
      </c>
    </row>
    <row r="88" spans="3:19" x14ac:dyDescent="0.3">
      <c r="C88" s="7">
        <v>45936</v>
      </c>
      <c r="D88" t="s">
        <v>24</v>
      </c>
      <c r="E88" t="s">
        <v>957</v>
      </c>
      <c r="G88" t="s">
        <v>574</v>
      </c>
      <c r="I88" s="8">
        <v>100</v>
      </c>
      <c r="O88" s="7">
        <v>46136</v>
      </c>
      <c r="P88" t="s">
        <v>481</v>
      </c>
      <c r="Q88" t="s">
        <v>804</v>
      </c>
      <c r="R88" s="8"/>
      <c r="S88" s="8">
        <v>-40.74</v>
      </c>
    </row>
    <row r="89" spans="3:19" x14ac:dyDescent="0.3">
      <c r="C89" s="7">
        <v>45936</v>
      </c>
      <c r="D89" t="s">
        <v>24</v>
      </c>
      <c r="E89" t="s">
        <v>48</v>
      </c>
      <c r="G89" t="s">
        <v>575</v>
      </c>
      <c r="I89" s="8">
        <v>126</v>
      </c>
      <c r="O89" s="7">
        <v>46148</v>
      </c>
      <c r="P89" t="s">
        <v>480</v>
      </c>
      <c r="Q89" t="s">
        <v>814</v>
      </c>
      <c r="R89" s="8"/>
      <c r="S89" s="8">
        <v>-118.89</v>
      </c>
    </row>
    <row r="90" spans="3:19" x14ac:dyDescent="0.3">
      <c r="C90" s="7">
        <v>45938</v>
      </c>
      <c r="D90" t="s">
        <v>24</v>
      </c>
      <c r="E90" t="s">
        <v>48</v>
      </c>
      <c r="G90" t="s">
        <v>576</v>
      </c>
      <c r="I90" s="8">
        <v>28</v>
      </c>
      <c r="O90" s="7">
        <v>46155</v>
      </c>
      <c r="P90" t="s">
        <v>92</v>
      </c>
      <c r="Q90" t="s">
        <v>821</v>
      </c>
      <c r="R90" s="8"/>
      <c r="S90" s="8">
        <v>-115.46</v>
      </c>
    </row>
    <row r="91" spans="3:19" x14ac:dyDescent="0.3">
      <c r="C91" s="7">
        <v>45940</v>
      </c>
      <c r="D91" t="s">
        <v>24</v>
      </c>
      <c r="E91" t="s">
        <v>957</v>
      </c>
      <c r="G91" t="s">
        <v>578</v>
      </c>
      <c r="I91" s="8">
        <v>50</v>
      </c>
      <c r="O91" s="7">
        <v>46161</v>
      </c>
      <c r="P91" t="s">
        <v>55</v>
      </c>
      <c r="Q91" t="s">
        <v>831</v>
      </c>
      <c r="R91" s="8"/>
      <c r="S91" s="8">
        <v>-267.36</v>
      </c>
    </row>
    <row r="92" spans="3:19" x14ac:dyDescent="0.3">
      <c r="C92" s="7">
        <v>45946</v>
      </c>
      <c r="D92" t="s">
        <v>24</v>
      </c>
      <c r="E92" t="s">
        <v>48</v>
      </c>
      <c r="G92" t="s">
        <v>582</v>
      </c>
      <c r="I92" s="8">
        <v>112</v>
      </c>
      <c r="O92" s="7">
        <v>46168</v>
      </c>
      <c r="P92" t="s">
        <v>481</v>
      </c>
      <c r="Q92" t="s">
        <v>834</v>
      </c>
      <c r="R92" s="8"/>
      <c r="S92" s="8">
        <v>-40.74</v>
      </c>
    </row>
    <row r="93" spans="3:19" x14ac:dyDescent="0.3">
      <c r="C93" s="7">
        <v>45947</v>
      </c>
      <c r="D93" t="s">
        <v>24</v>
      </c>
      <c r="E93" t="s">
        <v>478</v>
      </c>
      <c r="G93" t="s">
        <v>583</v>
      </c>
      <c r="I93" s="8">
        <v>10296</v>
      </c>
      <c r="O93" s="7">
        <v>46170</v>
      </c>
      <c r="P93" t="s">
        <v>60</v>
      </c>
      <c r="Q93" t="s">
        <v>841</v>
      </c>
      <c r="R93" s="8"/>
      <c r="S93" s="8">
        <v>-203.57</v>
      </c>
    </row>
    <row r="94" spans="3:19" x14ac:dyDescent="0.3">
      <c r="C94" s="7">
        <v>45954</v>
      </c>
      <c r="D94" t="s">
        <v>25</v>
      </c>
      <c r="E94" t="s">
        <v>957</v>
      </c>
      <c r="G94">
        <v>605114</v>
      </c>
      <c r="I94" s="8">
        <v>100</v>
      </c>
      <c r="O94" s="7">
        <v>46171</v>
      </c>
      <c r="P94" t="s">
        <v>51</v>
      </c>
      <c r="Q94" t="s">
        <v>846</v>
      </c>
      <c r="R94" s="8"/>
      <c r="S94" s="8">
        <v>-11.98</v>
      </c>
    </row>
    <row r="95" spans="3:19" x14ac:dyDescent="0.3">
      <c r="C95" s="7">
        <v>45954</v>
      </c>
      <c r="D95" t="s">
        <v>24</v>
      </c>
      <c r="E95" t="s">
        <v>50</v>
      </c>
      <c r="G95" t="s">
        <v>586</v>
      </c>
      <c r="I95" s="8">
        <v>100</v>
      </c>
      <c r="O95" s="7">
        <v>46174</v>
      </c>
      <c r="P95" t="s">
        <v>57</v>
      </c>
      <c r="Q95" t="s">
        <v>851</v>
      </c>
      <c r="R95" s="8"/>
      <c r="S95" s="8">
        <v>-10.98</v>
      </c>
    </row>
    <row r="96" spans="3:19" x14ac:dyDescent="0.3">
      <c r="C96" s="7">
        <v>45957</v>
      </c>
      <c r="D96" t="s">
        <v>24</v>
      </c>
      <c r="E96" t="s">
        <v>48</v>
      </c>
      <c r="G96" t="s">
        <v>588</v>
      </c>
      <c r="I96" s="8">
        <v>70</v>
      </c>
      <c r="O96" s="7">
        <v>46176</v>
      </c>
      <c r="P96" t="s">
        <v>963</v>
      </c>
      <c r="Q96" t="s">
        <v>856</v>
      </c>
      <c r="R96" s="8"/>
      <c r="S96" s="8">
        <v>-298.14999999999998</v>
      </c>
    </row>
    <row r="97" spans="3:19" x14ac:dyDescent="0.3">
      <c r="C97" s="7">
        <v>45957</v>
      </c>
      <c r="D97" t="s">
        <v>24</v>
      </c>
      <c r="E97" t="s">
        <v>48</v>
      </c>
      <c r="G97" t="s">
        <v>589</v>
      </c>
      <c r="I97" s="8">
        <v>108</v>
      </c>
      <c r="O97" s="7">
        <v>46176</v>
      </c>
      <c r="P97" t="s">
        <v>57</v>
      </c>
      <c r="Q97" t="s">
        <v>857</v>
      </c>
      <c r="R97" s="8"/>
      <c r="S97" s="8">
        <v>-6</v>
      </c>
    </row>
    <row r="98" spans="3:19" x14ac:dyDescent="0.3">
      <c r="C98" s="7">
        <v>45958</v>
      </c>
      <c r="D98" t="s">
        <v>24</v>
      </c>
      <c r="E98" t="s">
        <v>479</v>
      </c>
      <c r="G98" t="s">
        <v>591</v>
      </c>
      <c r="I98" s="8">
        <v>70</v>
      </c>
      <c r="O98" s="7">
        <v>46177</v>
      </c>
      <c r="P98" t="s">
        <v>480</v>
      </c>
      <c r="Q98" t="s">
        <v>860</v>
      </c>
      <c r="R98" s="8"/>
      <c r="S98" s="8">
        <v>-110.58</v>
      </c>
    </row>
    <row r="99" spans="3:19" x14ac:dyDescent="0.3">
      <c r="C99" s="7">
        <v>45960</v>
      </c>
      <c r="D99" t="s">
        <v>24</v>
      </c>
      <c r="E99" t="s">
        <v>48</v>
      </c>
      <c r="G99" t="s">
        <v>592</v>
      </c>
      <c r="I99" s="8">
        <v>42</v>
      </c>
      <c r="O99" s="7">
        <v>46178</v>
      </c>
      <c r="P99" t="s">
        <v>57</v>
      </c>
      <c r="Q99" t="s">
        <v>861</v>
      </c>
      <c r="R99" s="8"/>
      <c r="S99" s="8">
        <v>-2.4900000000000002</v>
      </c>
    </row>
    <row r="100" spans="3:19" x14ac:dyDescent="0.3">
      <c r="C100" s="7">
        <v>45960</v>
      </c>
      <c r="D100" t="s">
        <v>24</v>
      </c>
      <c r="E100" t="s">
        <v>48</v>
      </c>
      <c r="G100" t="s">
        <v>593</v>
      </c>
      <c r="I100" s="8">
        <v>70</v>
      </c>
      <c r="O100" s="7">
        <v>46178</v>
      </c>
      <c r="P100" t="s">
        <v>51</v>
      </c>
      <c r="Q100" t="s">
        <v>862</v>
      </c>
      <c r="R100" s="8"/>
      <c r="S100" s="8">
        <v>-8.7899999999999991</v>
      </c>
    </row>
    <row r="101" spans="3:19" x14ac:dyDescent="0.3">
      <c r="C101" s="7">
        <v>45960</v>
      </c>
      <c r="D101" t="s">
        <v>24</v>
      </c>
      <c r="E101" t="s">
        <v>48</v>
      </c>
      <c r="G101" t="s">
        <v>594</v>
      </c>
      <c r="I101" s="8">
        <v>28</v>
      </c>
      <c r="O101" s="7">
        <v>46181</v>
      </c>
      <c r="P101" t="s">
        <v>62</v>
      </c>
      <c r="Q101" t="s">
        <v>863</v>
      </c>
      <c r="R101" s="8"/>
      <c r="S101" s="8">
        <v>-180</v>
      </c>
    </row>
    <row r="102" spans="3:19" x14ac:dyDescent="0.3">
      <c r="C102" s="7">
        <v>45960</v>
      </c>
      <c r="D102" t="s">
        <v>24</v>
      </c>
      <c r="E102" t="s">
        <v>48</v>
      </c>
      <c r="G102" t="s">
        <v>595</v>
      </c>
      <c r="I102" s="8">
        <v>84</v>
      </c>
      <c r="O102" s="7">
        <v>46182</v>
      </c>
      <c r="P102" t="s">
        <v>55</v>
      </c>
      <c r="Q102" t="s">
        <v>865</v>
      </c>
      <c r="R102" s="8"/>
      <c r="S102" s="8">
        <v>-128</v>
      </c>
    </row>
    <row r="103" spans="3:19" x14ac:dyDescent="0.3">
      <c r="C103" s="7">
        <v>45960</v>
      </c>
      <c r="D103" t="s">
        <v>24</v>
      </c>
      <c r="E103" t="s">
        <v>48</v>
      </c>
      <c r="G103" t="s">
        <v>596</v>
      </c>
      <c r="I103" s="8">
        <v>56</v>
      </c>
      <c r="O103" s="7">
        <v>46184</v>
      </c>
      <c r="P103" t="s">
        <v>82</v>
      </c>
      <c r="Q103" t="s">
        <v>869</v>
      </c>
      <c r="R103" s="8"/>
      <c r="S103" s="8">
        <v>-100</v>
      </c>
    </row>
    <row r="104" spans="3:19" x14ac:dyDescent="0.3">
      <c r="C104" s="7">
        <v>45965</v>
      </c>
      <c r="D104" t="s">
        <v>24</v>
      </c>
      <c r="E104" t="s">
        <v>957</v>
      </c>
      <c r="G104" t="s">
        <v>600</v>
      </c>
      <c r="I104" s="8">
        <v>5</v>
      </c>
      <c r="O104" s="7">
        <v>46188</v>
      </c>
      <c r="P104" t="s">
        <v>60</v>
      </c>
      <c r="Q104" t="s">
        <v>872</v>
      </c>
      <c r="R104" s="8"/>
      <c r="S104" s="8">
        <v>-14.79</v>
      </c>
    </row>
    <row r="105" spans="3:19" x14ac:dyDescent="0.3">
      <c r="C105" s="7">
        <v>45971</v>
      </c>
      <c r="D105" t="s">
        <v>24</v>
      </c>
      <c r="E105" t="s">
        <v>48</v>
      </c>
      <c r="G105" t="s">
        <v>604</v>
      </c>
      <c r="I105" s="8">
        <v>42</v>
      </c>
      <c r="O105" s="7">
        <v>46191</v>
      </c>
      <c r="P105" t="s">
        <v>57</v>
      </c>
      <c r="Q105" t="s">
        <v>875</v>
      </c>
      <c r="R105" s="8"/>
      <c r="S105" s="8">
        <v>-15</v>
      </c>
    </row>
    <row r="106" spans="3:19" x14ac:dyDescent="0.3">
      <c r="C106" s="7">
        <v>45971</v>
      </c>
      <c r="D106" t="s">
        <v>24</v>
      </c>
      <c r="E106" t="s">
        <v>48</v>
      </c>
      <c r="G106" t="s">
        <v>605</v>
      </c>
      <c r="I106" s="8">
        <v>56</v>
      </c>
      <c r="O106" s="7">
        <v>46191</v>
      </c>
      <c r="P106" t="s">
        <v>93</v>
      </c>
      <c r="Q106" t="s">
        <v>876</v>
      </c>
      <c r="R106" s="8"/>
      <c r="S106" s="8">
        <v>-600</v>
      </c>
    </row>
    <row r="107" spans="3:19" x14ac:dyDescent="0.3">
      <c r="C107" s="7">
        <v>45971</v>
      </c>
      <c r="D107" t="s">
        <v>23</v>
      </c>
      <c r="E107" t="s">
        <v>48</v>
      </c>
      <c r="G107" t="s">
        <v>606</v>
      </c>
      <c r="I107" s="8">
        <v>58</v>
      </c>
      <c r="O107" s="7">
        <v>46191</v>
      </c>
      <c r="P107" t="s">
        <v>60</v>
      </c>
      <c r="Q107" t="s">
        <v>877</v>
      </c>
      <c r="R107" s="8"/>
      <c r="S107" s="8">
        <v>-7</v>
      </c>
    </row>
    <row r="108" spans="3:19" x14ac:dyDescent="0.3">
      <c r="C108" s="7">
        <v>45972</v>
      </c>
      <c r="D108" t="s">
        <v>24</v>
      </c>
      <c r="E108" t="s">
        <v>48</v>
      </c>
      <c r="G108" t="s">
        <v>608</v>
      </c>
      <c r="I108" s="8">
        <v>18</v>
      </c>
      <c r="O108" s="7">
        <v>46198</v>
      </c>
      <c r="P108" t="s">
        <v>481</v>
      </c>
      <c r="Q108" t="s">
        <v>880</v>
      </c>
      <c r="R108" s="8"/>
      <c r="S108" s="8">
        <v>-40.74</v>
      </c>
    </row>
    <row r="109" spans="3:19" x14ac:dyDescent="0.3">
      <c r="C109" s="7">
        <v>45973</v>
      </c>
      <c r="D109" t="s">
        <v>24</v>
      </c>
      <c r="E109" t="s">
        <v>48</v>
      </c>
      <c r="G109" t="s">
        <v>609</v>
      </c>
      <c r="I109" s="8">
        <v>84</v>
      </c>
      <c r="O109" s="7">
        <v>46204</v>
      </c>
      <c r="P109" t="s">
        <v>93</v>
      </c>
      <c r="Q109" t="s">
        <v>886</v>
      </c>
      <c r="R109" s="8"/>
      <c r="S109" s="8">
        <v>-400</v>
      </c>
    </row>
    <row r="110" spans="3:19" x14ac:dyDescent="0.3">
      <c r="C110" s="7">
        <v>45978</v>
      </c>
      <c r="D110" t="s">
        <v>24</v>
      </c>
      <c r="E110" t="s">
        <v>479</v>
      </c>
      <c r="G110" t="s">
        <v>613</v>
      </c>
      <c r="I110" s="8">
        <v>835.06</v>
      </c>
      <c r="O110" s="7">
        <v>46216</v>
      </c>
      <c r="P110" t="s">
        <v>480</v>
      </c>
      <c r="Q110" t="s">
        <v>895</v>
      </c>
      <c r="R110" s="8"/>
      <c r="S110" s="8">
        <v>-119.45</v>
      </c>
    </row>
    <row r="111" spans="3:19" x14ac:dyDescent="0.3">
      <c r="C111" s="7">
        <v>45978</v>
      </c>
      <c r="D111" t="s">
        <v>24</v>
      </c>
      <c r="E111" t="s">
        <v>48</v>
      </c>
      <c r="G111" t="s">
        <v>614</v>
      </c>
      <c r="I111" s="8">
        <v>70</v>
      </c>
      <c r="O111" s="7">
        <v>46217</v>
      </c>
      <c r="P111" t="s">
        <v>82</v>
      </c>
      <c r="Q111" t="s">
        <v>897</v>
      </c>
      <c r="R111" s="8"/>
      <c r="S111" s="8">
        <v>-100</v>
      </c>
    </row>
    <row r="112" spans="3:19" x14ac:dyDescent="0.3">
      <c r="C112" s="7">
        <v>45980</v>
      </c>
      <c r="D112" t="s">
        <v>24</v>
      </c>
      <c r="E112" t="s">
        <v>48</v>
      </c>
      <c r="G112" t="s">
        <v>616</v>
      </c>
      <c r="I112" s="8">
        <v>28</v>
      </c>
      <c r="O112" s="7">
        <v>46217</v>
      </c>
      <c r="P112" t="s">
        <v>54</v>
      </c>
      <c r="Q112" t="s">
        <v>898</v>
      </c>
      <c r="R112" s="8"/>
      <c r="S112" s="8">
        <v>-146.9</v>
      </c>
    </row>
    <row r="113" spans="3:23" x14ac:dyDescent="0.3">
      <c r="C113" s="7">
        <v>45980</v>
      </c>
      <c r="D113" t="s">
        <v>24</v>
      </c>
      <c r="E113" t="s">
        <v>48</v>
      </c>
      <c r="G113" t="s">
        <v>617</v>
      </c>
      <c r="I113" s="8">
        <v>56</v>
      </c>
      <c r="O113" s="7">
        <v>46218</v>
      </c>
      <c r="P113" s="16" t="s">
        <v>964</v>
      </c>
      <c r="Q113" t="s">
        <v>903</v>
      </c>
      <c r="R113" s="8"/>
      <c r="S113" s="8">
        <v>-70</v>
      </c>
      <c r="W113" t="s">
        <v>985</v>
      </c>
    </row>
    <row r="114" spans="3:23" x14ac:dyDescent="0.3">
      <c r="C114" s="7">
        <v>45981</v>
      </c>
      <c r="D114" t="s">
        <v>25</v>
      </c>
      <c r="E114" t="s">
        <v>957</v>
      </c>
      <c r="G114">
        <v>605114</v>
      </c>
      <c r="I114" s="8">
        <v>50</v>
      </c>
      <c r="O114" s="7">
        <v>46223</v>
      </c>
      <c r="P114" t="s">
        <v>51</v>
      </c>
      <c r="Q114" t="s">
        <v>907</v>
      </c>
      <c r="R114" s="8"/>
      <c r="S114" s="8">
        <v>-23.93</v>
      </c>
    </row>
    <row r="115" spans="3:23" x14ac:dyDescent="0.3">
      <c r="C115" s="7">
        <v>45981</v>
      </c>
      <c r="D115" t="s">
        <v>24</v>
      </c>
      <c r="E115" t="s">
        <v>48</v>
      </c>
      <c r="G115" t="s">
        <v>618</v>
      </c>
      <c r="I115" s="8">
        <v>28</v>
      </c>
      <c r="O115" s="7">
        <v>46223</v>
      </c>
      <c r="P115" t="s">
        <v>57</v>
      </c>
      <c r="Q115" t="s">
        <v>908</v>
      </c>
      <c r="R115" s="8"/>
      <c r="S115" s="8">
        <v>-10</v>
      </c>
    </row>
    <row r="116" spans="3:23" x14ac:dyDescent="0.3">
      <c r="C116" s="7">
        <v>45981</v>
      </c>
      <c r="D116" t="s">
        <v>24</v>
      </c>
      <c r="E116" t="s">
        <v>48</v>
      </c>
      <c r="G116" t="s">
        <v>619</v>
      </c>
      <c r="I116" s="8">
        <v>9</v>
      </c>
      <c r="O116" s="7">
        <v>46224</v>
      </c>
      <c r="P116" t="s">
        <v>50</v>
      </c>
      <c r="Q116" t="s">
        <v>910</v>
      </c>
      <c r="R116" s="8"/>
      <c r="S116" s="8">
        <v>-120</v>
      </c>
    </row>
    <row r="117" spans="3:23" x14ac:dyDescent="0.3">
      <c r="C117" s="7">
        <v>45985</v>
      </c>
      <c r="D117" t="s">
        <v>24</v>
      </c>
      <c r="E117" t="s">
        <v>479</v>
      </c>
      <c r="G117" t="s">
        <v>621</v>
      </c>
      <c r="I117" s="8">
        <v>41.7</v>
      </c>
      <c r="O117" s="7">
        <v>46224</v>
      </c>
      <c r="P117" t="s">
        <v>55</v>
      </c>
      <c r="Q117" t="s">
        <v>911</v>
      </c>
      <c r="R117" s="8"/>
      <c r="S117" s="8">
        <v>-79.989999999999995</v>
      </c>
    </row>
    <row r="118" spans="3:23" x14ac:dyDescent="0.3">
      <c r="C118" s="7">
        <v>45985</v>
      </c>
      <c r="D118" t="s">
        <v>24</v>
      </c>
      <c r="E118" t="s">
        <v>479</v>
      </c>
      <c r="G118" t="s">
        <v>622</v>
      </c>
      <c r="I118" s="8">
        <v>28.85</v>
      </c>
      <c r="O118" s="7">
        <v>46224</v>
      </c>
      <c r="P118" t="s">
        <v>482</v>
      </c>
      <c r="Q118" t="s">
        <v>912</v>
      </c>
      <c r="R118" s="8"/>
      <c r="S118" s="8">
        <v>-5000</v>
      </c>
    </row>
    <row r="119" spans="3:23" x14ac:dyDescent="0.3">
      <c r="C119" s="7">
        <v>45985</v>
      </c>
      <c r="D119" t="s">
        <v>24</v>
      </c>
      <c r="E119" t="s">
        <v>48</v>
      </c>
      <c r="G119" t="s">
        <v>623</v>
      </c>
      <c r="I119" s="8">
        <v>70</v>
      </c>
      <c r="O119" s="7">
        <v>46225</v>
      </c>
      <c r="P119" t="s">
        <v>57</v>
      </c>
      <c r="Q119" t="s">
        <v>913</v>
      </c>
      <c r="R119" s="8"/>
      <c r="S119" s="8">
        <v>-10.62</v>
      </c>
    </row>
    <row r="120" spans="3:23" x14ac:dyDescent="0.3">
      <c r="C120" s="7">
        <v>45985</v>
      </c>
      <c r="D120" t="s">
        <v>23</v>
      </c>
      <c r="E120" t="s">
        <v>48</v>
      </c>
      <c r="G120" t="s">
        <v>624</v>
      </c>
      <c r="I120" s="8">
        <v>70</v>
      </c>
      <c r="O120" s="7">
        <v>46225</v>
      </c>
      <c r="P120" t="s">
        <v>482</v>
      </c>
      <c r="Q120" t="s">
        <v>914</v>
      </c>
      <c r="R120" s="8"/>
      <c r="S120" s="8">
        <v>-5000</v>
      </c>
    </row>
    <row r="121" spans="3:23" x14ac:dyDescent="0.3">
      <c r="C121" s="7">
        <v>45985</v>
      </c>
      <c r="D121" t="s">
        <v>23</v>
      </c>
      <c r="E121" t="s">
        <v>48</v>
      </c>
      <c r="G121" t="s">
        <v>625</v>
      </c>
      <c r="I121" s="8">
        <v>70</v>
      </c>
      <c r="O121" s="7">
        <v>46227</v>
      </c>
      <c r="P121" t="s">
        <v>481</v>
      </c>
      <c r="Q121" t="s">
        <v>918</v>
      </c>
      <c r="R121" s="8"/>
      <c r="S121" s="8">
        <v>-40.74</v>
      </c>
    </row>
    <row r="122" spans="3:23" x14ac:dyDescent="0.3">
      <c r="C122" s="7">
        <v>45986</v>
      </c>
      <c r="D122" t="s">
        <v>23</v>
      </c>
      <c r="E122" t="s">
        <v>48</v>
      </c>
      <c r="G122" t="s">
        <v>626</v>
      </c>
      <c r="I122" s="8">
        <v>14</v>
      </c>
      <c r="O122" s="7">
        <v>46230</v>
      </c>
      <c r="P122" t="s">
        <v>50</v>
      </c>
      <c r="Q122" t="s">
        <v>921</v>
      </c>
      <c r="R122" s="8"/>
      <c r="S122" s="8">
        <v>-60</v>
      </c>
    </row>
    <row r="123" spans="3:23" x14ac:dyDescent="0.3">
      <c r="C123" s="7">
        <v>45986</v>
      </c>
      <c r="D123" t="s">
        <v>23</v>
      </c>
      <c r="E123" t="s">
        <v>48</v>
      </c>
      <c r="G123" t="s">
        <v>627</v>
      </c>
      <c r="I123" s="8">
        <v>14</v>
      </c>
      <c r="O123" s="7">
        <v>46244</v>
      </c>
      <c r="P123" t="s">
        <v>480</v>
      </c>
      <c r="Q123" t="s">
        <v>929</v>
      </c>
      <c r="R123" s="8"/>
      <c r="S123" s="8">
        <v>-121.74</v>
      </c>
    </row>
    <row r="124" spans="3:23" x14ac:dyDescent="0.3">
      <c r="C124" s="7">
        <v>45987</v>
      </c>
      <c r="D124" t="s">
        <v>24</v>
      </c>
      <c r="E124" t="s">
        <v>48</v>
      </c>
      <c r="G124" t="s">
        <v>629</v>
      </c>
      <c r="I124" s="8">
        <v>138</v>
      </c>
      <c r="O124" s="7">
        <v>46244</v>
      </c>
      <c r="P124" t="s">
        <v>482</v>
      </c>
      <c r="Q124" t="s">
        <v>930</v>
      </c>
      <c r="R124" s="8"/>
      <c r="S124" s="8">
        <v>-5000</v>
      </c>
    </row>
    <row r="125" spans="3:23" x14ac:dyDescent="0.3">
      <c r="C125" s="7">
        <v>45987</v>
      </c>
      <c r="D125" t="s">
        <v>24</v>
      </c>
      <c r="E125" t="s">
        <v>48</v>
      </c>
      <c r="G125" t="s">
        <v>630</v>
      </c>
      <c r="I125" s="8">
        <v>112</v>
      </c>
      <c r="O125" s="7">
        <v>46248</v>
      </c>
      <c r="P125" t="s">
        <v>82</v>
      </c>
      <c r="Q125" t="s">
        <v>932</v>
      </c>
      <c r="R125" s="8"/>
      <c r="S125" s="8">
        <v>-300</v>
      </c>
    </row>
    <row r="126" spans="3:23" x14ac:dyDescent="0.3">
      <c r="C126" s="7">
        <v>45988</v>
      </c>
      <c r="D126" t="s">
        <v>24</v>
      </c>
      <c r="E126" t="s">
        <v>48</v>
      </c>
      <c r="G126" t="s">
        <v>631</v>
      </c>
      <c r="I126" s="8">
        <v>42</v>
      </c>
      <c r="O126" s="7">
        <v>46251</v>
      </c>
      <c r="P126" t="s">
        <v>55</v>
      </c>
      <c r="Q126" t="s">
        <v>933</v>
      </c>
      <c r="R126" s="8"/>
      <c r="S126" s="8">
        <v>-9139.2000000000007</v>
      </c>
    </row>
    <row r="127" spans="3:23" x14ac:dyDescent="0.3">
      <c r="C127" s="7">
        <v>45988</v>
      </c>
      <c r="D127" t="s">
        <v>24</v>
      </c>
      <c r="E127" t="s">
        <v>48</v>
      </c>
      <c r="G127" t="s">
        <v>632</v>
      </c>
      <c r="I127" s="8">
        <v>28</v>
      </c>
      <c r="O127" s="7">
        <v>46251</v>
      </c>
      <c r="P127" t="s">
        <v>57</v>
      </c>
      <c r="Q127" t="s">
        <v>934</v>
      </c>
      <c r="R127" s="8"/>
      <c r="S127" s="8">
        <v>-56.83</v>
      </c>
    </row>
    <row r="128" spans="3:23" x14ac:dyDescent="0.3">
      <c r="C128" s="7">
        <v>45988</v>
      </c>
      <c r="D128" t="s">
        <v>24</v>
      </c>
      <c r="E128" t="s">
        <v>48</v>
      </c>
      <c r="G128" t="s">
        <v>633</v>
      </c>
      <c r="I128" s="8">
        <v>28</v>
      </c>
      <c r="O128" s="7">
        <v>46251</v>
      </c>
      <c r="P128" t="s">
        <v>51</v>
      </c>
      <c r="Q128" t="s">
        <v>935</v>
      </c>
      <c r="R128" s="8"/>
      <c r="S128" s="8">
        <v>-24.47</v>
      </c>
    </row>
    <row r="129" spans="3:19" x14ac:dyDescent="0.3">
      <c r="C129" s="7">
        <v>45988</v>
      </c>
      <c r="D129" t="s">
        <v>24</v>
      </c>
      <c r="E129" t="s">
        <v>48</v>
      </c>
      <c r="G129" t="s">
        <v>634</v>
      </c>
      <c r="I129" s="8">
        <v>56</v>
      </c>
      <c r="O129" s="7">
        <v>46251</v>
      </c>
      <c r="P129" t="s">
        <v>52</v>
      </c>
      <c r="Q129" t="s">
        <v>936</v>
      </c>
      <c r="R129" s="8"/>
      <c r="S129" s="8">
        <v>-21</v>
      </c>
    </row>
    <row r="130" spans="3:19" x14ac:dyDescent="0.3">
      <c r="C130" s="7">
        <v>45989</v>
      </c>
      <c r="D130" t="s">
        <v>23</v>
      </c>
      <c r="E130" t="s">
        <v>48</v>
      </c>
      <c r="G130" t="s">
        <v>635</v>
      </c>
      <c r="I130" s="8">
        <v>14</v>
      </c>
      <c r="O130" s="7">
        <v>46259</v>
      </c>
      <c r="P130" t="s">
        <v>481</v>
      </c>
      <c r="Q130" t="s">
        <v>948</v>
      </c>
      <c r="R130" s="8"/>
      <c r="S130" s="8">
        <v>-40.74</v>
      </c>
    </row>
    <row r="131" spans="3:19" x14ac:dyDescent="0.3">
      <c r="C131" s="7">
        <v>45989</v>
      </c>
      <c r="D131" t="s">
        <v>23</v>
      </c>
      <c r="E131" t="s">
        <v>48</v>
      </c>
      <c r="G131" t="s">
        <v>636</v>
      </c>
      <c r="I131" s="8">
        <v>56</v>
      </c>
      <c r="O131" s="7">
        <v>46261</v>
      </c>
      <c r="P131" t="s">
        <v>55</v>
      </c>
      <c r="Q131" t="s">
        <v>955</v>
      </c>
      <c r="R131" s="8"/>
      <c r="S131" s="8">
        <v>-10975.2</v>
      </c>
    </row>
    <row r="132" spans="3:19" x14ac:dyDescent="0.3">
      <c r="C132" s="7">
        <v>45992</v>
      </c>
      <c r="D132" t="s">
        <v>24</v>
      </c>
      <c r="E132" t="s">
        <v>48</v>
      </c>
      <c r="G132" t="s">
        <v>637</v>
      </c>
      <c r="I132" s="8">
        <v>56</v>
      </c>
      <c r="O132" s="7"/>
      <c r="R132" s="8"/>
      <c r="S132" s="8"/>
    </row>
    <row r="133" spans="3:19" x14ac:dyDescent="0.3">
      <c r="C133" s="7">
        <v>45992</v>
      </c>
      <c r="D133" t="s">
        <v>24</v>
      </c>
      <c r="E133" t="s">
        <v>48</v>
      </c>
      <c r="G133" t="s">
        <v>638</v>
      </c>
      <c r="I133" s="8">
        <v>56</v>
      </c>
    </row>
    <row r="134" spans="3:19" x14ac:dyDescent="0.3">
      <c r="C134" s="7">
        <v>45992</v>
      </c>
      <c r="D134" t="s">
        <v>24</v>
      </c>
      <c r="E134" t="s">
        <v>479</v>
      </c>
      <c r="G134" t="s">
        <v>639</v>
      </c>
      <c r="I134" s="8">
        <v>42.97</v>
      </c>
      <c r="Q134" t="s">
        <v>986</v>
      </c>
      <c r="S134" s="9">
        <f>SUM(S3:S133)</f>
        <v>-71383.360000000015</v>
      </c>
    </row>
    <row r="135" spans="3:19" x14ac:dyDescent="0.3">
      <c r="C135" s="7">
        <v>45992</v>
      </c>
      <c r="D135" t="s">
        <v>24</v>
      </c>
      <c r="E135" t="s">
        <v>48</v>
      </c>
      <c r="G135" t="s">
        <v>640</v>
      </c>
      <c r="I135" s="8">
        <v>56</v>
      </c>
      <c r="Q135" t="s">
        <v>987</v>
      </c>
      <c r="S135" s="9">
        <v>71383.360000000001</v>
      </c>
    </row>
    <row r="136" spans="3:19" x14ac:dyDescent="0.3">
      <c r="C136" s="7">
        <v>45992</v>
      </c>
      <c r="D136" t="s">
        <v>24</v>
      </c>
      <c r="E136" t="s">
        <v>49</v>
      </c>
      <c r="G136" t="s">
        <v>34</v>
      </c>
      <c r="I136" s="8">
        <v>320</v>
      </c>
      <c r="Q136" t="s">
        <v>988</v>
      </c>
      <c r="S136" s="32">
        <f>S135+S134</f>
        <v>0</v>
      </c>
    </row>
    <row r="137" spans="3:19" x14ac:dyDescent="0.3">
      <c r="C137" s="7">
        <v>45995</v>
      </c>
      <c r="D137" t="s">
        <v>24</v>
      </c>
      <c r="E137" t="s">
        <v>974</v>
      </c>
      <c r="G137" t="s">
        <v>643</v>
      </c>
      <c r="I137" s="8">
        <v>6.15</v>
      </c>
    </row>
    <row r="138" spans="3:19" x14ac:dyDescent="0.3">
      <c r="C138" s="7">
        <v>45995</v>
      </c>
      <c r="D138" t="s">
        <v>24</v>
      </c>
      <c r="E138" t="s">
        <v>957</v>
      </c>
      <c r="G138" t="s">
        <v>644</v>
      </c>
      <c r="I138" s="8">
        <v>5</v>
      </c>
      <c r="Q138" t="s">
        <v>989</v>
      </c>
      <c r="S138" s="32">
        <f>S134+15000</f>
        <v>-56383.360000000015</v>
      </c>
    </row>
    <row r="139" spans="3:19" x14ac:dyDescent="0.3">
      <c r="C139" s="7">
        <v>45995</v>
      </c>
      <c r="D139" t="s">
        <v>24</v>
      </c>
      <c r="E139" t="s">
        <v>48</v>
      </c>
      <c r="G139" t="s">
        <v>645</v>
      </c>
      <c r="I139" s="8">
        <v>224</v>
      </c>
    </row>
    <row r="140" spans="3:19" x14ac:dyDescent="0.3">
      <c r="C140" s="7">
        <v>45995</v>
      </c>
      <c r="D140" t="s">
        <v>24</v>
      </c>
      <c r="E140" t="s">
        <v>48</v>
      </c>
      <c r="G140" t="s">
        <v>646</v>
      </c>
      <c r="I140" s="8">
        <v>156</v>
      </c>
    </row>
    <row r="141" spans="3:19" x14ac:dyDescent="0.3">
      <c r="C141" s="7">
        <v>45999</v>
      </c>
      <c r="D141" t="s">
        <v>24</v>
      </c>
      <c r="E141" t="s">
        <v>48</v>
      </c>
      <c r="G141" t="s">
        <v>647</v>
      </c>
      <c r="I141" s="8">
        <v>14</v>
      </c>
    </row>
    <row r="142" spans="3:19" x14ac:dyDescent="0.3">
      <c r="C142" s="7">
        <v>45999</v>
      </c>
      <c r="D142" t="s">
        <v>24</v>
      </c>
      <c r="E142" t="s">
        <v>48</v>
      </c>
      <c r="G142" t="s">
        <v>648</v>
      </c>
      <c r="I142" s="8">
        <v>189</v>
      </c>
    </row>
    <row r="143" spans="3:19" x14ac:dyDescent="0.3">
      <c r="C143" s="7">
        <v>45999</v>
      </c>
      <c r="D143" t="s">
        <v>24</v>
      </c>
      <c r="E143" t="s">
        <v>48</v>
      </c>
      <c r="G143" t="s">
        <v>649</v>
      </c>
      <c r="I143" s="8">
        <v>21</v>
      </c>
    </row>
    <row r="144" spans="3:19" x14ac:dyDescent="0.3">
      <c r="C144" s="7">
        <v>46000</v>
      </c>
      <c r="D144" t="s">
        <v>24</v>
      </c>
      <c r="E144" t="s">
        <v>479</v>
      </c>
      <c r="G144" t="s">
        <v>652</v>
      </c>
      <c r="I144" s="8">
        <v>83.51</v>
      </c>
    </row>
    <row r="145" spans="1:19" x14ac:dyDescent="0.3">
      <c r="C145" s="7">
        <v>46000</v>
      </c>
      <c r="D145" t="s">
        <v>24</v>
      </c>
      <c r="E145" t="s">
        <v>92</v>
      </c>
      <c r="G145" t="s">
        <v>653</v>
      </c>
      <c r="I145" s="8">
        <v>386.33</v>
      </c>
    </row>
    <row r="146" spans="1:19" x14ac:dyDescent="0.3">
      <c r="C146" s="7">
        <v>46001</v>
      </c>
      <c r="D146" t="s">
        <v>24</v>
      </c>
      <c r="E146" t="s">
        <v>48</v>
      </c>
      <c r="G146" t="s">
        <v>654</v>
      </c>
      <c r="I146" s="8">
        <v>27</v>
      </c>
    </row>
    <row r="147" spans="1:19" x14ac:dyDescent="0.3">
      <c r="C147" s="7">
        <v>46002</v>
      </c>
      <c r="D147" t="s">
        <v>24</v>
      </c>
      <c r="E147" t="s">
        <v>48</v>
      </c>
      <c r="G147" t="s">
        <v>655</v>
      </c>
      <c r="I147" s="8">
        <v>14</v>
      </c>
    </row>
    <row r="148" spans="1:19" x14ac:dyDescent="0.3">
      <c r="A148" s="18"/>
      <c r="B148" s="18"/>
      <c r="C148" s="7">
        <v>46002</v>
      </c>
      <c r="D148" t="s">
        <v>24</v>
      </c>
      <c r="E148" t="s">
        <v>48</v>
      </c>
      <c r="G148" t="s">
        <v>656</v>
      </c>
      <c r="I148" s="8">
        <v>28</v>
      </c>
    </row>
    <row r="149" spans="1:19" x14ac:dyDescent="0.3">
      <c r="C149" s="7">
        <v>46003</v>
      </c>
      <c r="D149" t="s">
        <v>24</v>
      </c>
      <c r="E149" t="s">
        <v>48</v>
      </c>
      <c r="G149" t="s">
        <v>660</v>
      </c>
      <c r="I149" s="8">
        <v>336</v>
      </c>
    </row>
    <row r="150" spans="1:19" x14ac:dyDescent="0.3">
      <c r="C150" s="7">
        <v>46003</v>
      </c>
      <c r="D150" t="s">
        <v>24</v>
      </c>
      <c r="E150" t="s">
        <v>48</v>
      </c>
      <c r="G150" t="s">
        <v>661</v>
      </c>
      <c r="I150" s="8">
        <v>420</v>
      </c>
    </row>
    <row r="151" spans="1:19" x14ac:dyDescent="0.3">
      <c r="C151" s="7">
        <v>46006</v>
      </c>
      <c r="D151" t="s">
        <v>24</v>
      </c>
      <c r="E151" t="s">
        <v>48</v>
      </c>
      <c r="G151" t="s">
        <v>662</v>
      </c>
      <c r="I151" s="8">
        <v>70</v>
      </c>
    </row>
    <row r="152" spans="1:19" x14ac:dyDescent="0.3">
      <c r="C152" s="7">
        <v>46007</v>
      </c>
      <c r="D152" t="s">
        <v>24</v>
      </c>
      <c r="E152" t="s">
        <v>48</v>
      </c>
      <c r="G152" t="s">
        <v>663</v>
      </c>
      <c r="I152" s="8">
        <v>66</v>
      </c>
    </row>
    <row r="153" spans="1:19" x14ac:dyDescent="0.3">
      <c r="C153" s="7">
        <v>46008</v>
      </c>
      <c r="D153" t="s">
        <v>24</v>
      </c>
      <c r="E153" t="s">
        <v>48</v>
      </c>
      <c r="G153" t="s">
        <v>665</v>
      </c>
      <c r="I153" s="8">
        <v>21</v>
      </c>
      <c r="O153" s="7"/>
      <c r="S153" s="8"/>
    </row>
    <row r="154" spans="1:19" x14ac:dyDescent="0.3">
      <c r="C154" s="7">
        <v>46008</v>
      </c>
      <c r="D154" t="s">
        <v>24</v>
      </c>
      <c r="E154" t="s">
        <v>48</v>
      </c>
      <c r="G154" t="s">
        <v>666</v>
      </c>
      <c r="I154" s="8">
        <v>28</v>
      </c>
    </row>
    <row r="155" spans="1:19" x14ac:dyDescent="0.3">
      <c r="C155" s="7">
        <v>46008</v>
      </c>
      <c r="D155" t="s">
        <v>24</v>
      </c>
      <c r="E155" t="s">
        <v>48</v>
      </c>
      <c r="G155" t="s">
        <v>667</v>
      </c>
      <c r="I155" s="8">
        <v>126</v>
      </c>
    </row>
    <row r="156" spans="1:19" x14ac:dyDescent="0.3">
      <c r="C156" s="7">
        <v>46008</v>
      </c>
      <c r="D156" t="s">
        <v>24</v>
      </c>
      <c r="E156" t="s">
        <v>48</v>
      </c>
      <c r="G156" t="s">
        <v>668</v>
      </c>
      <c r="I156" s="8">
        <v>56</v>
      </c>
    </row>
    <row r="157" spans="1:19" x14ac:dyDescent="0.3">
      <c r="C157" s="7">
        <v>46008</v>
      </c>
      <c r="D157" t="s">
        <v>24</v>
      </c>
      <c r="E157" t="s">
        <v>48</v>
      </c>
      <c r="G157" t="s">
        <v>669</v>
      </c>
      <c r="I157" s="8">
        <v>105</v>
      </c>
    </row>
    <row r="158" spans="1:19" x14ac:dyDescent="0.3">
      <c r="C158" s="7">
        <v>46009</v>
      </c>
      <c r="D158" t="s">
        <v>24</v>
      </c>
      <c r="E158" t="s">
        <v>48</v>
      </c>
      <c r="G158" t="s">
        <v>671</v>
      </c>
      <c r="I158" s="8">
        <v>48</v>
      </c>
    </row>
    <row r="159" spans="1:19" x14ac:dyDescent="0.3">
      <c r="C159" s="7">
        <v>46009</v>
      </c>
      <c r="D159" t="s">
        <v>24</v>
      </c>
      <c r="E159" t="s">
        <v>48</v>
      </c>
      <c r="G159" t="s">
        <v>672</v>
      </c>
      <c r="I159" s="8">
        <v>84</v>
      </c>
    </row>
    <row r="160" spans="1:19" x14ac:dyDescent="0.3">
      <c r="C160" s="7">
        <v>46013</v>
      </c>
      <c r="D160" t="s">
        <v>24</v>
      </c>
      <c r="E160" t="s">
        <v>48</v>
      </c>
      <c r="G160" t="s">
        <v>673</v>
      </c>
      <c r="I160" s="8">
        <v>42</v>
      </c>
    </row>
    <row r="161" spans="3:38" x14ac:dyDescent="0.3">
      <c r="C161" s="7">
        <v>46013</v>
      </c>
      <c r="D161" t="s">
        <v>24</v>
      </c>
      <c r="E161" t="s">
        <v>48</v>
      </c>
      <c r="G161" t="s">
        <v>674</v>
      </c>
      <c r="I161" s="8">
        <v>28</v>
      </c>
    </row>
    <row r="162" spans="3:38" x14ac:dyDescent="0.3">
      <c r="C162" s="7">
        <v>46013</v>
      </c>
      <c r="D162" t="s">
        <v>24</v>
      </c>
      <c r="E162" t="s">
        <v>48</v>
      </c>
      <c r="G162" t="s">
        <v>675</v>
      </c>
      <c r="I162" s="8">
        <v>28</v>
      </c>
    </row>
    <row r="163" spans="3:38" s="16" customFormat="1" x14ac:dyDescent="0.3">
      <c r="C163" s="34">
        <v>46013</v>
      </c>
      <c r="D163" s="16" t="s">
        <v>23</v>
      </c>
      <c r="G163" s="16" t="s">
        <v>676</v>
      </c>
      <c r="I163" s="17">
        <v>48</v>
      </c>
      <c r="N163" s="16" t="s">
        <v>971</v>
      </c>
      <c r="O163"/>
      <c r="P163"/>
      <c r="Q163"/>
      <c r="R163"/>
      <c r="S163"/>
      <c r="AF163"/>
      <c r="AG163"/>
      <c r="AH163"/>
      <c r="AI163"/>
      <c r="AJ163"/>
      <c r="AK163"/>
      <c r="AL163"/>
    </row>
    <row r="164" spans="3:38" x14ac:dyDescent="0.3">
      <c r="C164" s="7">
        <v>46022</v>
      </c>
      <c r="D164" t="s">
        <v>24</v>
      </c>
      <c r="E164" t="s">
        <v>48</v>
      </c>
      <c r="G164" t="s">
        <v>680</v>
      </c>
      <c r="I164" s="8">
        <v>14</v>
      </c>
      <c r="O164" s="16"/>
      <c r="P164" s="16"/>
      <c r="Q164" s="16"/>
      <c r="R164" s="16"/>
      <c r="S164" s="16"/>
      <c r="AF164" s="16"/>
      <c r="AG164" s="16"/>
      <c r="AH164" s="16"/>
      <c r="AI164" s="16"/>
      <c r="AJ164" s="16"/>
      <c r="AK164" s="16"/>
      <c r="AL164" s="16"/>
    </row>
    <row r="165" spans="3:38" x14ac:dyDescent="0.3">
      <c r="C165" s="7">
        <v>46022</v>
      </c>
      <c r="D165" t="s">
        <v>24</v>
      </c>
      <c r="E165" t="s">
        <v>48</v>
      </c>
      <c r="G165" t="s">
        <v>681</v>
      </c>
      <c r="I165" s="8">
        <v>90</v>
      </c>
    </row>
    <row r="166" spans="3:38" x14ac:dyDescent="0.3">
      <c r="C166" s="7">
        <v>46027</v>
      </c>
      <c r="D166" t="s">
        <v>24</v>
      </c>
      <c r="E166" t="s">
        <v>957</v>
      </c>
      <c r="G166" t="s">
        <v>683</v>
      </c>
      <c r="I166" s="8">
        <v>5</v>
      </c>
    </row>
    <row r="167" spans="3:38" x14ac:dyDescent="0.3">
      <c r="C167" s="7">
        <v>46027</v>
      </c>
      <c r="D167" t="s">
        <v>24</v>
      </c>
      <c r="E167" t="s">
        <v>49</v>
      </c>
      <c r="G167" t="s">
        <v>684</v>
      </c>
      <c r="I167" s="8">
        <v>60</v>
      </c>
    </row>
    <row r="168" spans="3:38" x14ac:dyDescent="0.3">
      <c r="C168" s="7">
        <v>46027</v>
      </c>
      <c r="D168" t="s">
        <v>24</v>
      </c>
      <c r="E168" t="s">
        <v>48</v>
      </c>
      <c r="G168" t="s">
        <v>685</v>
      </c>
      <c r="I168" s="8">
        <v>56</v>
      </c>
    </row>
    <row r="169" spans="3:38" x14ac:dyDescent="0.3">
      <c r="C169" s="7">
        <v>46027</v>
      </c>
      <c r="D169" t="s">
        <v>24</v>
      </c>
      <c r="E169" t="s">
        <v>48</v>
      </c>
      <c r="G169" t="s">
        <v>686</v>
      </c>
      <c r="I169" s="8">
        <v>112</v>
      </c>
    </row>
    <row r="170" spans="3:38" x14ac:dyDescent="0.3">
      <c r="C170" s="7">
        <v>46031</v>
      </c>
      <c r="D170" t="s">
        <v>24</v>
      </c>
      <c r="E170" t="s">
        <v>48</v>
      </c>
      <c r="G170" t="s">
        <v>687</v>
      </c>
      <c r="I170" s="8">
        <v>42</v>
      </c>
    </row>
    <row r="171" spans="3:38" x14ac:dyDescent="0.3">
      <c r="C171" s="7">
        <v>46031</v>
      </c>
      <c r="D171" t="s">
        <v>24</v>
      </c>
      <c r="E171" t="s">
        <v>49</v>
      </c>
      <c r="G171" t="s">
        <v>688</v>
      </c>
      <c r="I171" s="8">
        <v>550</v>
      </c>
    </row>
    <row r="172" spans="3:38" x14ac:dyDescent="0.3">
      <c r="C172" s="7">
        <v>46036</v>
      </c>
      <c r="D172" t="s">
        <v>23</v>
      </c>
      <c r="E172" t="s">
        <v>48</v>
      </c>
      <c r="G172" t="s">
        <v>691</v>
      </c>
      <c r="I172" s="8">
        <v>84</v>
      </c>
    </row>
    <row r="173" spans="3:38" x14ac:dyDescent="0.3">
      <c r="C173" s="7">
        <v>46036</v>
      </c>
      <c r="D173" t="s">
        <v>23</v>
      </c>
      <c r="E173" t="s">
        <v>48</v>
      </c>
      <c r="G173" t="s">
        <v>692</v>
      </c>
      <c r="I173" s="8">
        <v>28</v>
      </c>
    </row>
    <row r="174" spans="3:38" x14ac:dyDescent="0.3">
      <c r="C174" s="7">
        <v>46036</v>
      </c>
      <c r="D174" t="s">
        <v>23</v>
      </c>
      <c r="E174" t="s">
        <v>48</v>
      </c>
      <c r="G174" t="s">
        <v>692</v>
      </c>
      <c r="I174" s="8">
        <v>42</v>
      </c>
    </row>
    <row r="175" spans="3:38" x14ac:dyDescent="0.3">
      <c r="C175" s="7">
        <v>46036</v>
      </c>
      <c r="D175" t="s">
        <v>23</v>
      </c>
      <c r="E175" t="s">
        <v>48</v>
      </c>
      <c r="G175" t="s">
        <v>693</v>
      </c>
      <c r="I175" s="8">
        <v>84</v>
      </c>
    </row>
    <row r="176" spans="3:38" x14ac:dyDescent="0.3">
      <c r="C176" s="7">
        <v>46042</v>
      </c>
      <c r="D176" t="s">
        <v>24</v>
      </c>
      <c r="E176" t="s">
        <v>48</v>
      </c>
      <c r="G176" t="s">
        <v>695</v>
      </c>
      <c r="I176" s="8">
        <v>56</v>
      </c>
    </row>
    <row r="177" spans="3:9" x14ac:dyDescent="0.3">
      <c r="C177" s="7">
        <v>46042</v>
      </c>
      <c r="D177" t="s">
        <v>24</v>
      </c>
      <c r="E177" t="s">
        <v>48</v>
      </c>
      <c r="G177" t="s">
        <v>696</v>
      </c>
      <c r="I177" s="8">
        <v>91</v>
      </c>
    </row>
    <row r="178" spans="3:9" x14ac:dyDescent="0.3">
      <c r="C178" s="7">
        <v>46042</v>
      </c>
      <c r="D178" t="s">
        <v>24</v>
      </c>
      <c r="E178" t="s">
        <v>48</v>
      </c>
      <c r="G178" t="s">
        <v>697</v>
      </c>
      <c r="I178" s="8">
        <v>28</v>
      </c>
    </row>
    <row r="179" spans="3:9" x14ac:dyDescent="0.3">
      <c r="C179" s="7">
        <v>46044</v>
      </c>
      <c r="D179" t="s">
        <v>24</v>
      </c>
      <c r="E179" t="s">
        <v>48</v>
      </c>
      <c r="G179" t="s">
        <v>698</v>
      </c>
      <c r="I179" s="8">
        <v>56</v>
      </c>
    </row>
    <row r="180" spans="3:9" x14ac:dyDescent="0.3">
      <c r="C180" s="7">
        <v>46050</v>
      </c>
      <c r="D180" t="s">
        <v>24</v>
      </c>
      <c r="E180" t="s">
        <v>48</v>
      </c>
      <c r="G180" t="s">
        <v>702</v>
      </c>
      <c r="I180" s="8">
        <v>28</v>
      </c>
    </row>
    <row r="181" spans="3:9" x14ac:dyDescent="0.3">
      <c r="C181" s="7">
        <v>46050</v>
      </c>
      <c r="D181" t="s">
        <v>24</v>
      </c>
      <c r="E181" t="s">
        <v>48</v>
      </c>
      <c r="G181" t="s">
        <v>703</v>
      </c>
      <c r="I181" s="8">
        <v>56</v>
      </c>
    </row>
    <row r="182" spans="3:9" x14ac:dyDescent="0.3">
      <c r="C182" s="7">
        <v>46050</v>
      </c>
      <c r="D182" t="s">
        <v>24</v>
      </c>
      <c r="E182" t="s">
        <v>48</v>
      </c>
      <c r="G182" t="s">
        <v>704</v>
      </c>
      <c r="I182" s="8">
        <v>28</v>
      </c>
    </row>
    <row r="183" spans="3:9" x14ac:dyDescent="0.3">
      <c r="C183" s="7">
        <v>46050</v>
      </c>
      <c r="D183" t="s">
        <v>24</v>
      </c>
      <c r="E183" t="s">
        <v>48</v>
      </c>
      <c r="G183" t="s">
        <v>705</v>
      </c>
      <c r="I183" s="8">
        <v>56</v>
      </c>
    </row>
    <row r="184" spans="3:9" x14ac:dyDescent="0.3">
      <c r="C184" s="7">
        <v>46052</v>
      </c>
      <c r="D184" t="s">
        <v>24</v>
      </c>
      <c r="E184" t="s">
        <v>48</v>
      </c>
      <c r="G184" t="s">
        <v>706</v>
      </c>
      <c r="I184" s="8">
        <v>54</v>
      </c>
    </row>
    <row r="185" spans="3:9" x14ac:dyDescent="0.3">
      <c r="C185" s="7">
        <v>46052</v>
      </c>
      <c r="D185" t="s">
        <v>24</v>
      </c>
      <c r="E185" t="s">
        <v>48</v>
      </c>
      <c r="G185" t="s">
        <v>707</v>
      </c>
      <c r="I185" s="8">
        <v>56</v>
      </c>
    </row>
    <row r="186" spans="3:9" x14ac:dyDescent="0.3">
      <c r="C186" s="7">
        <v>46052</v>
      </c>
      <c r="D186" t="s">
        <v>24</v>
      </c>
      <c r="E186" t="s">
        <v>48</v>
      </c>
      <c r="G186" t="s">
        <v>708</v>
      </c>
      <c r="I186" s="8">
        <v>28</v>
      </c>
    </row>
    <row r="187" spans="3:9" x14ac:dyDescent="0.3">
      <c r="C187" s="7">
        <v>46055</v>
      </c>
      <c r="D187" t="s">
        <v>24</v>
      </c>
      <c r="E187" t="s">
        <v>48</v>
      </c>
      <c r="G187" t="s">
        <v>709</v>
      </c>
      <c r="I187" s="8">
        <v>21</v>
      </c>
    </row>
    <row r="188" spans="3:9" x14ac:dyDescent="0.3">
      <c r="C188" s="7">
        <v>46055</v>
      </c>
      <c r="D188" t="s">
        <v>24</v>
      </c>
      <c r="E188" t="s">
        <v>48</v>
      </c>
      <c r="G188" t="s">
        <v>710</v>
      </c>
      <c r="I188" s="8">
        <v>70</v>
      </c>
    </row>
    <row r="189" spans="3:9" x14ac:dyDescent="0.3">
      <c r="C189" s="7">
        <v>46055</v>
      </c>
      <c r="D189" t="s">
        <v>24</v>
      </c>
      <c r="E189" t="s">
        <v>48</v>
      </c>
      <c r="G189" t="s">
        <v>711</v>
      </c>
      <c r="I189" s="8">
        <v>63</v>
      </c>
    </row>
    <row r="190" spans="3:9" x14ac:dyDescent="0.3">
      <c r="C190" s="7">
        <v>46057</v>
      </c>
      <c r="D190" t="s">
        <v>24</v>
      </c>
      <c r="E190" t="s">
        <v>957</v>
      </c>
      <c r="G190" t="s">
        <v>712</v>
      </c>
      <c r="I190" s="8">
        <v>5</v>
      </c>
    </row>
    <row r="191" spans="3:9" x14ac:dyDescent="0.3">
      <c r="C191" s="7">
        <v>46058</v>
      </c>
      <c r="D191" t="s">
        <v>24</v>
      </c>
      <c r="E191" t="s">
        <v>49</v>
      </c>
      <c r="G191" t="s">
        <v>714</v>
      </c>
      <c r="I191" s="8">
        <v>70</v>
      </c>
    </row>
    <row r="192" spans="3:9" x14ac:dyDescent="0.3">
      <c r="C192" s="7">
        <v>46066</v>
      </c>
      <c r="D192" t="s">
        <v>24</v>
      </c>
      <c r="E192" t="s">
        <v>48</v>
      </c>
      <c r="G192" t="s">
        <v>716</v>
      </c>
      <c r="I192" s="8">
        <v>14</v>
      </c>
    </row>
    <row r="193" spans="3:9" x14ac:dyDescent="0.3">
      <c r="C193" s="7">
        <v>46069</v>
      </c>
      <c r="D193" t="s">
        <v>24</v>
      </c>
      <c r="E193" t="s">
        <v>48</v>
      </c>
      <c r="G193" t="s">
        <v>718</v>
      </c>
      <c r="I193" s="8">
        <v>14</v>
      </c>
    </row>
    <row r="194" spans="3:9" x14ac:dyDescent="0.3">
      <c r="C194" s="7">
        <v>46072</v>
      </c>
      <c r="D194" t="s">
        <v>24</v>
      </c>
      <c r="E194" t="s">
        <v>48</v>
      </c>
      <c r="G194" t="s">
        <v>723</v>
      </c>
      <c r="I194" s="8">
        <v>56</v>
      </c>
    </row>
    <row r="195" spans="3:9" x14ac:dyDescent="0.3">
      <c r="C195" s="7">
        <v>46072</v>
      </c>
      <c r="D195" t="s">
        <v>24</v>
      </c>
      <c r="E195" t="s">
        <v>48</v>
      </c>
      <c r="G195" t="s">
        <v>724</v>
      </c>
      <c r="I195" s="8">
        <v>42</v>
      </c>
    </row>
    <row r="196" spans="3:9" x14ac:dyDescent="0.3">
      <c r="C196" s="7">
        <v>46072</v>
      </c>
      <c r="D196" t="s">
        <v>24</v>
      </c>
      <c r="E196" t="s">
        <v>48</v>
      </c>
      <c r="G196" t="s">
        <v>725</v>
      </c>
      <c r="I196" s="8">
        <v>98</v>
      </c>
    </row>
    <row r="197" spans="3:9" x14ac:dyDescent="0.3">
      <c r="C197" s="7">
        <v>46073</v>
      </c>
      <c r="D197" t="s">
        <v>24</v>
      </c>
      <c r="E197" t="s">
        <v>48</v>
      </c>
      <c r="G197" t="s">
        <v>727</v>
      </c>
      <c r="I197" s="8">
        <v>56</v>
      </c>
    </row>
    <row r="198" spans="3:9" x14ac:dyDescent="0.3">
      <c r="C198" s="7">
        <v>46076</v>
      </c>
      <c r="D198" t="s">
        <v>24</v>
      </c>
      <c r="E198" t="s">
        <v>48</v>
      </c>
      <c r="G198" t="s">
        <v>728</v>
      </c>
      <c r="I198" s="8">
        <v>42</v>
      </c>
    </row>
    <row r="199" spans="3:9" x14ac:dyDescent="0.3">
      <c r="C199" s="7">
        <v>46076</v>
      </c>
      <c r="D199" t="s">
        <v>24</v>
      </c>
      <c r="E199" t="s">
        <v>48</v>
      </c>
      <c r="G199" t="s">
        <v>729</v>
      </c>
      <c r="I199" s="8">
        <v>28</v>
      </c>
    </row>
    <row r="200" spans="3:9" x14ac:dyDescent="0.3">
      <c r="C200" s="7">
        <v>46076</v>
      </c>
      <c r="D200" t="s">
        <v>24</v>
      </c>
      <c r="E200" t="s">
        <v>48</v>
      </c>
      <c r="G200" t="s">
        <v>730</v>
      </c>
      <c r="I200" s="8">
        <v>126</v>
      </c>
    </row>
    <row r="201" spans="3:9" x14ac:dyDescent="0.3">
      <c r="C201" s="7">
        <v>46076</v>
      </c>
      <c r="D201" t="s">
        <v>23</v>
      </c>
      <c r="E201" t="s">
        <v>48</v>
      </c>
      <c r="G201" t="s">
        <v>731</v>
      </c>
      <c r="I201" s="8">
        <v>70</v>
      </c>
    </row>
    <row r="202" spans="3:9" x14ac:dyDescent="0.3">
      <c r="C202" s="7">
        <v>46076</v>
      </c>
      <c r="D202" t="s">
        <v>23</v>
      </c>
      <c r="E202" t="s">
        <v>48</v>
      </c>
      <c r="G202" t="s">
        <v>732</v>
      </c>
      <c r="I202" s="8">
        <v>70</v>
      </c>
    </row>
    <row r="203" spans="3:9" x14ac:dyDescent="0.3">
      <c r="C203" s="7">
        <v>46077</v>
      </c>
      <c r="D203" t="s">
        <v>24</v>
      </c>
      <c r="E203" t="s">
        <v>48</v>
      </c>
      <c r="G203" t="s">
        <v>733</v>
      </c>
      <c r="I203" s="8">
        <v>56</v>
      </c>
    </row>
    <row r="204" spans="3:9" x14ac:dyDescent="0.3">
      <c r="C204" s="7">
        <v>46079</v>
      </c>
      <c r="D204" t="s">
        <v>24</v>
      </c>
      <c r="E204" t="s">
        <v>48</v>
      </c>
      <c r="G204" t="s">
        <v>735</v>
      </c>
      <c r="I204" s="8">
        <v>28</v>
      </c>
    </row>
    <row r="205" spans="3:9" x14ac:dyDescent="0.3">
      <c r="C205" s="7">
        <v>46083</v>
      </c>
      <c r="D205" t="s">
        <v>24</v>
      </c>
      <c r="E205" t="s">
        <v>48</v>
      </c>
      <c r="G205" t="s">
        <v>737</v>
      </c>
      <c r="I205" s="8">
        <v>81</v>
      </c>
    </row>
    <row r="206" spans="3:9" x14ac:dyDescent="0.3">
      <c r="C206" s="7">
        <v>46083</v>
      </c>
      <c r="D206" t="s">
        <v>24</v>
      </c>
      <c r="E206" t="s">
        <v>48</v>
      </c>
      <c r="G206" t="s">
        <v>738</v>
      </c>
      <c r="I206" s="8">
        <v>56</v>
      </c>
    </row>
    <row r="207" spans="3:9" x14ac:dyDescent="0.3">
      <c r="C207" s="7">
        <v>46083</v>
      </c>
      <c r="D207" t="s">
        <v>24</v>
      </c>
      <c r="E207" t="s">
        <v>48</v>
      </c>
      <c r="G207" t="s">
        <v>739</v>
      </c>
      <c r="I207" s="8">
        <v>288</v>
      </c>
    </row>
    <row r="208" spans="3:9" x14ac:dyDescent="0.3">
      <c r="C208" s="7">
        <v>46083</v>
      </c>
      <c r="D208" t="s">
        <v>24</v>
      </c>
      <c r="E208" t="s">
        <v>48</v>
      </c>
      <c r="G208" t="s">
        <v>740</v>
      </c>
      <c r="I208" s="8">
        <v>56</v>
      </c>
    </row>
    <row r="209" spans="3:9" x14ac:dyDescent="0.3">
      <c r="C209" s="7">
        <v>46083</v>
      </c>
      <c r="D209" t="s">
        <v>24</v>
      </c>
      <c r="E209" t="s">
        <v>50</v>
      </c>
      <c r="G209" t="s">
        <v>741</v>
      </c>
      <c r="I209" s="8">
        <v>500</v>
      </c>
    </row>
    <row r="210" spans="3:9" x14ac:dyDescent="0.3">
      <c r="C210" s="7">
        <v>46083</v>
      </c>
      <c r="D210" t="s">
        <v>23</v>
      </c>
      <c r="E210" t="s">
        <v>48</v>
      </c>
      <c r="G210" t="s">
        <v>742</v>
      </c>
      <c r="I210" s="8">
        <v>14</v>
      </c>
    </row>
    <row r="211" spans="3:9" x14ac:dyDescent="0.3">
      <c r="C211" s="7">
        <v>46085</v>
      </c>
      <c r="D211" t="s">
        <v>24</v>
      </c>
      <c r="E211" t="s">
        <v>957</v>
      </c>
      <c r="G211" t="s">
        <v>743</v>
      </c>
      <c r="I211" s="8">
        <v>5</v>
      </c>
    </row>
    <row r="212" spans="3:9" x14ac:dyDescent="0.3">
      <c r="C212" s="7">
        <v>46086</v>
      </c>
      <c r="D212" t="s">
        <v>24</v>
      </c>
      <c r="E212" t="s">
        <v>49</v>
      </c>
      <c r="G212" t="s">
        <v>744</v>
      </c>
      <c r="I212" s="8">
        <v>84</v>
      </c>
    </row>
    <row r="213" spans="3:9" x14ac:dyDescent="0.3">
      <c r="C213" s="7">
        <v>46087</v>
      </c>
      <c r="D213" t="s">
        <v>24</v>
      </c>
      <c r="E213" t="s">
        <v>77</v>
      </c>
      <c r="G213" t="s">
        <v>124</v>
      </c>
      <c r="I213" s="8">
        <v>125</v>
      </c>
    </row>
    <row r="214" spans="3:9" x14ac:dyDescent="0.3">
      <c r="C214" s="7">
        <v>46090</v>
      </c>
      <c r="D214" t="s">
        <v>24</v>
      </c>
      <c r="E214" t="s">
        <v>48</v>
      </c>
      <c r="G214" t="s">
        <v>749</v>
      </c>
      <c r="I214" s="8">
        <v>84</v>
      </c>
    </row>
    <row r="215" spans="3:9" x14ac:dyDescent="0.3">
      <c r="C215" s="7">
        <v>46090</v>
      </c>
      <c r="D215" t="s">
        <v>24</v>
      </c>
      <c r="E215" t="s">
        <v>48</v>
      </c>
      <c r="G215" t="s">
        <v>750</v>
      </c>
      <c r="I215" s="8">
        <v>21</v>
      </c>
    </row>
    <row r="216" spans="3:9" x14ac:dyDescent="0.3">
      <c r="C216" s="7">
        <v>46090</v>
      </c>
      <c r="D216" t="s">
        <v>24</v>
      </c>
      <c r="E216" t="s">
        <v>48</v>
      </c>
      <c r="G216" t="s">
        <v>751</v>
      </c>
      <c r="I216" s="8">
        <v>70</v>
      </c>
    </row>
    <row r="217" spans="3:9" x14ac:dyDescent="0.3">
      <c r="C217" s="7">
        <v>46090</v>
      </c>
      <c r="D217" t="s">
        <v>23</v>
      </c>
      <c r="E217" t="s">
        <v>49</v>
      </c>
      <c r="G217" t="s">
        <v>752</v>
      </c>
      <c r="I217" s="8">
        <v>70</v>
      </c>
    </row>
    <row r="218" spans="3:9" x14ac:dyDescent="0.3">
      <c r="C218" s="7">
        <v>46091</v>
      </c>
      <c r="D218" t="s">
        <v>24</v>
      </c>
      <c r="E218" t="s">
        <v>48</v>
      </c>
      <c r="G218" t="s">
        <v>753</v>
      </c>
      <c r="I218" s="8">
        <v>14</v>
      </c>
    </row>
    <row r="219" spans="3:9" x14ac:dyDescent="0.3">
      <c r="C219" s="7">
        <v>46091</v>
      </c>
      <c r="D219" t="s">
        <v>24</v>
      </c>
      <c r="E219" t="s">
        <v>49</v>
      </c>
      <c r="G219" t="s">
        <v>754</v>
      </c>
      <c r="I219" s="8">
        <v>80</v>
      </c>
    </row>
    <row r="220" spans="3:9" x14ac:dyDescent="0.3">
      <c r="C220" s="7">
        <v>46104</v>
      </c>
      <c r="D220" t="s">
        <v>24</v>
      </c>
      <c r="E220" t="s">
        <v>48</v>
      </c>
      <c r="G220" t="s">
        <v>758</v>
      </c>
      <c r="I220" s="8">
        <v>210</v>
      </c>
    </row>
    <row r="221" spans="3:9" x14ac:dyDescent="0.3">
      <c r="C221" s="7">
        <v>46106</v>
      </c>
      <c r="D221" t="s">
        <v>24</v>
      </c>
      <c r="E221" t="s">
        <v>48</v>
      </c>
      <c r="G221" t="s">
        <v>763</v>
      </c>
      <c r="I221" s="8">
        <v>56</v>
      </c>
    </row>
    <row r="222" spans="3:9" x14ac:dyDescent="0.3">
      <c r="C222" s="7">
        <v>46106</v>
      </c>
      <c r="D222" t="s">
        <v>24</v>
      </c>
      <c r="E222" t="s">
        <v>48</v>
      </c>
      <c r="G222" t="s">
        <v>764</v>
      </c>
      <c r="I222" s="8">
        <v>56</v>
      </c>
    </row>
    <row r="223" spans="3:9" x14ac:dyDescent="0.3">
      <c r="C223" s="7">
        <v>46108</v>
      </c>
      <c r="D223" t="s">
        <v>24</v>
      </c>
      <c r="E223" t="s">
        <v>48</v>
      </c>
      <c r="G223" t="s">
        <v>766</v>
      </c>
      <c r="I223" s="8">
        <v>189</v>
      </c>
    </row>
    <row r="224" spans="3:9" x14ac:dyDescent="0.3">
      <c r="C224" s="7">
        <v>46108</v>
      </c>
      <c r="D224" t="s">
        <v>24</v>
      </c>
      <c r="E224" t="s">
        <v>48</v>
      </c>
      <c r="G224" t="s">
        <v>767</v>
      </c>
      <c r="I224" s="8">
        <v>99</v>
      </c>
    </row>
    <row r="225" spans="3:15" x14ac:dyDescent="0.3">
      <c r="C225" s="7">
        <v>46108</v>
      </c>
      <c r="D225" t="s">
        <v>24</v>
      </c>
      <c r="E225" t="s">
        <v>48</v>
      </c>
      <c r="G225" t="s">
        <v>768</v>
      </c>
      <c r="I225" s="8">
        <v>56</v>
      </c>
    </row>
    <row r="226" spans="3:15" x14ac:dyDescent="0.3">
      <c r="C226" s="7">
        <v>46111</v>
      </c>
      <c r="D226" t="s">
        <v>24</v>
      </c>
      <c r="E226" t="s">
        <v>48</v>
      </c>
      <c r="G226" t="s">
        <v>769</v>
      </c>
      <c r="I226" s="8">
        <v>112</v>
      </c>
    </row>
    <row r="227" spans="3:15" x14ac:dyDescent="0.3">
      <c r="C227" s="7">
        <v>46111</v>
      </c>
      <c r="D227" t="s">
        <v>24</v>
      </c>
      <c r="E227" t="s">
        <v>48</v>
      </c>
      <c r="G227" t="s">
        <v>770</v>
      </c>
      <c r="I227" s="8">
        <v>70</v>
      </c>
    </row>
    <row r="228" spans="3:15" x14ac:dyDescent="0.3">
      <c r="C228" s="7">
        <v>46111</v>
      </c>
      <c r="D228" t="s">
        <v>24</v>
      </c>
      <c r="E228" t="s">
        <v>48</v>
      </c>
      <c r="G228" t="s">
        <v>771</v>
      </c>
      <c r="I228" s="8">
        <v>70</v>
      </c>
      <c r="O228" s="9"/>
    </row>
    <row r="229" spans="3:15" x14ac:dyDescent="0.3">
      <c r="C229" s="7">
        <v>46112</v>
      </c>
      <c r="D229" t="s">
        <v>24</v>
      </c>
      <c r="E229" t="s">
        <v>49</v>
      </c>
      <c r="G229" t="s">
        <v>772</v>
      </c>
      <c r="I229" s="8">
        <v>350</v>
      </c>
      <c r="O229" s="32"/>
    </row>
    <row r="230" spans="3:15" x14ac:dyDescent="0.3">
      <c r="C230" s="7">
        <v>46113</v>
      </c>
      <c r="D230" t="s">
        <v>24</v>
      </c>
      <c r="E230" t="s">
        <v>49</v>
      </c>
      <c r="G230" t="s">
        <v>773</v>
      </c>
      <c r="I230" s="8">
        <v>56</v>
      </c>
    </row>
    <row r="231" spans="3:15" x14ac:dyDescent="0.3">
      <c r="C231" s="7">
        <v>46114</v>
      </c>
      <c r="D231" t="s">
        <v>24</v>
      </c>
      <c r="E231" t="s">
        <v>49</v>
      </c>
      <c r="G231" t="s">
        <v>774</v>
      </c>
      <c r="I231" s="8">
        <v>270</v>
      </c>
    </row>
    <row r="232" spans="3:15" x14ac:dyDescent="0.3">
      <c r="C232" s="7">
        <v>46114</v>
      </c>
      <c r="D232" t="s">
        <v>24</v>
      </c>
      <c r="E232" t="s">
        <v>49</v>
      </c>
      <c r="G232" t="s">
        <v>775</v>
      </c>
      <c r="I232" s="8">
        <v>240</v>
      </c>
    </row>
    <row r="233" spans="3:15" x14ac:dyDescent="0.3">
      <c r="C233" s="7">
        <v>46119</v>
      </c>
      <c r="D233" t="s">
        <v>24</v>
      </c>
      <c r="E233" t="s">
        <v>48</v>
      </c>
      <c r="G233" t="s">
        <v>778</v>
      </c>
      <c r="I233" s="8">
        <v>144</v>
      </c>
    </row>
    <row r="234" spans="3:15" x14ac:dyDescent="0.3">
      <c r="C234" s="7">
        <v>46119</v>
      </c>
      <c r="D234" t="s">
        <v>24</v>
      </c>
      <c r="E234" t="s">
        <v>48</v>
      </c>
      <c r="G234" t="s">
        <v>779</v>
      </c>
      <c r="I234" s="8">
        <v>70</v>
      </c>
    </row>
    <row r="235" spans="3:15" x14ac:dyDescent="0.3">
      <c r="C235" s="7">
        <v>46119</v>
      </c>
      <c r="D235" t="s">
        <v>24</v>
      </c>
      <c r="E235" t="s">
        <v>49</v>
      </c>
      <c r="G235" t="s">
        <v>780</v>
      </c>
      <c r="I235" s="8">
        <v>40</v>
      </c>
    </row>
    <row r="236" spans="3:15" x14ac:dyDescent="0.3">
      <c r="C236" s="7">
        <v>46119</v>
      </c>
      <c r="D236" t="s">
        <v>24</v>
      </c>
      <c r="E236" t="s">
        <v>957</v>
      </c>
      <c r="G236" t="s">
        <v>781</v>
      </c>
      <c r="I236" s="8">
        <v>5</v>
      </c>
    </row>
    <row r="237" spans="3:15" x14ac:dyDescent="0.3">
      <c r="C237" s="7">
        <v>46119</v>
      </c>
      <c r="D237" t="s">
        <v>24</v>
      </c>
      <c r="E237" t="s">
        <v>48</v>
      </c>
      <c r="G237" t="s">
        <v>782</v>
      </c>
      <c r="I237" s="8">
        <v>42</v>
      </c>
    </row>
    <row r="238" spans="3:15" x14ac:dyDescent="0.3">
      <c r="C238" s="7">
        <v>46119</v>
      </c>
      <c r="D238" t="s">
        <v>24</v>
      </c>
      <c r="E238" t="s">
        <v>49</v>
      </c>
      <c r="G238" t="s">
        <v>783</v>
      </c>
      <c r="I238" s="8">
        <v>60</v>
      </c>
    </row>
    <row r="239" spans="3:15" x14ac:dyDescent="0.3">
      <c r="C239" s="7">
        <v>46119</v>
      </c>
      <c r="D239" t="s">
        <v>23</v>
      </c>
      <c r="E239" t="s">
        <v>49</v>
      </c>
      <c r="G239" t="s">
        <v>784</v>
      </c>
      <c r="I239" s="8">
        <v>420</v>
      </c>
    </row>
    <row r="240" spans="3:15" x14ac:dyDescent="0.3">
      <c r="C240" s="7">
        <v>46121</v>
      </c>
      <c r="D240" t="s">
        <v>24</v>
      </c>
      <c r="E240" t="s">
        <v>48</v>
      </c>
      <c r="G240" t="s">
        <v>787</v>
      </c>
      <c r="I240" s="8">
        <v>14</v>
      </c>
      <c r="N240">
        <v>1290</v>
      </c>
    </row>
    <row r="241" spans="3:9" x14ac:dyDescent="0.3">
      <c r="C241" s="7">
        <v>46125</v>
      </c>
      <c r="D241" t="s">
        <v>24</v>
      </c>
      <c r="E241" t="s">
        <v>50</v>
      </c>
      <c r="G241" t="s">
        <v>791</v>
      </c>
      <c r="I241" s="8">
        <v>20</v>
      </c>
    </row>
    <row r="242" spans="3:9" x14ac:dyDescent="0.3">
      <c r="C242" s="7">
        <v>46125</v>
      </c>
      <c r="D242" t="s">
        <v>24</v>
      </c>
      <c r="E242" t="s">
        <v>48</v>
      </c>
      <c r="G242" t="s">
        <v>792</v>
      </c>
      <c r="I242" s="8">
        <v>14</v>
      </c>
    </row>
    <row r="243" spans="3:9" x14ac:dyDescent="0.3">
      <c r="C243" s="7">
        <v>46125</v>
      </c>
      <c r="D243" t="s">
        <v>23</v>
      </c>
      <c r="E243" t="s">
        <v>48</v>
      </c>
      <c r="G243" t="s">
        <v>793</v>
      </c>
      <c r="I243" s="8">
        <v>28</v>
      </c>
    </row>
    <row r="244" spans="3:9" x14ac:dyDescent="0.3">
      <c r="C244" s="7">
        <v>46125</v>
      </c>
      <c r="D244" t="s">
        <v>23</v>
      </c>
      <c r="E244" t="s">
        <v>48</v>
      </c>
      <c r="G244" t="s">
        <v>794</v>
      </c>
      <c r="I244" s="8">
        <v>42</v>
      </c>
    </row>
    <row r="245" spans="3:9" x14ac:dyDescent="0.3">
      <c r="C245" s="7">
        <v>46127</v>
      </c>
      <c r="D245" t="s">
        <v>24</v>
      </c>
      <c r="E245" t="s">
        <v>48</v>
      </c>
      <c r="G245" t="s">
        <v>797</v>
      </c>
      <c r="I245" s="8">
        <v>105</v>
      </c>
    </row>
    <row r="246" spans="3:9" x14ac:dyDescent="0.3">
      <c r="C246" s="7">
        <v>46127</v>
      </c>
      <c r="D246" t="s">
        <v>23</v>
      </c>
      <c r="E246" t="s">
        <v>48</v>
      </c>
      <c r="G246" t="s">
        <v>606</v>
      </c>
      <c r="I246" s="8">
        <v>56</v>
      </c>
    </row>
    <row r="247" spans="3:9" x14ac:dyDescent="0.3">
      <c r="C247" s="7">
        <v>46129</v>
      </c>
      <c r="D247" t="s">
        <v>25</v>
      </c>
      <c r="E247" t="s">
        <v>479</v>
      </c>
      <c r="G247">
        <v>605114</v>
      </c>
      <c r="I247" s="8">
        <v>275</v>
      </c>
    </row>
    <row r="248" spans="3:9" x14ac:dyDescent="0.3">
      <c r="C248" s="7">
        <v>46132</v>
      </c>
      <c r="D248" t="s">
        <v>24</v>
      </c>
      <c r="E248" t="s">
        <v>48</v>
      </c>
      <c r="G248" t="s">
        <v>799</v>
      </c>
      <c r="I248" s="8">
        <v>14</v>
      </c>
    </row>
    <row r="249" spans="3:9" x14ac:dyDescent="0.3">
      <c r="C249" s="7">
        <v>46132</v>
      </c>
      <c r="D249" t="s">
        <v>24</v>
      </c>
      <c r="E249" t="s">
        <v>48</v>
      </c>
      <c r="G249" t="s">
        <v>800</v>
      </c>
      <c r="I249" s="8">
        <v>70</v>
      </c>
    </row>
    <row r="250" spans="3:9" x14ac:dyDescent="0.3">
      <c r="C250" s="7">
        <v>46135</v>
      </c>
      <c r="D250" t="s">
        <v>24</v>
      </c>
      <c r="E250" t="s">
        <v>48</v>
      </c>
      <c r="G250" t="s">
        <v>802</v>
      </c>
      <c r="I250" s="8">
        <v>35</v>
      </c>
    </row>
    <row r="251" spans="3:9" x14ac:dyDescent="0.3">
      <c r="C251" s="7">
        <v>46139</v>
      </c>
      <c r="D251" t="s">
        <v>24</v>
      </c>
      <c r="E251" t="s">
        <v>48</v>
      </c>
      <c r="G251" t="s">
        <v>805</v>
      </c>
      <c r="I251" s="8">
        <v>168</v>
      </c>
    </row>
    <row r="252" spans="3:9" x14ac:dyDescent="0.3">
      <c r="C252" s="7">
        <v>46142</v>
      </c>
      <c r="D252" t="s">
        <v>24</v>
      </c>
      <c r="E252" t="s">
        <v>48</v>
      </c>
      <c r="G252" t="s">
        <v>806</v>
      </c>
      <c r="I252" s="8">
        <v>81</v>
      </c>
    </row>
    <row r="253" spans="3:9" x14ac:dyDescent="0.3">
      <c r="C253" s="7">
        <v>46143</v>
      </c>
      <c r="D253" t="s">
        <v>24</v>
      </c>
      <c r="E253" t="s">
        <v>48</v>
      </c>
      <c r="G253" t="s">
        <v>807</v>
      </c>
      <c r="I253" s="8">
        <v>56</v>
      </c>
    </row>
    <row r="254" spans="3:9" x14ac:dyDescent="0.3">
      <c r="C254" s="7">
        <v>46147</v>
      </c>
      <c r="D254" t="s">
        <v>24</v>
      </c>
      <c r="E254" t="s">
        <v>49</v>
      </c>
      <c r="G254" t="s">
        <v>808</v>
      </c>
      <c r="I254" s="8">
        <v>70</v>
      </c>
    </row>
    <row r="255" spans="3:9" x14ac:dyDescent="0.3">
      <c r="C255" s="7">
        <v>46147</v>
      </c>
      <c r="D255" t="s">
        <v>24</v>
      </c>
      <c r="E255" t="s">
        <v>48</v>
      </c>
      <c r="G255" t="s">
        <v>809</v>
      </c>
      <c r="I255" s="8">
        <v>14</v>
      </c>
    </row>
    <row r="256" spans="3:9" x14ac:dyDescent="0.3">
      <c r="C256" s="7">
        <v>46147</v>
      </c>
      <c r="D256" t="s">
        <v>24</v>
      </c>
      <c r="E256" t="s">
        <v>957</v>
      </c>
      <c r="G256" t="s">
        <v>810</v>
      </c>
      <c r="I256" s="8">
        <v>5</v>
      </c>
    </row>
    <row r="257" spans="3:9" x14ac:dyDescent="0.3">
      <c r="C257" s="7">
        <v>46147</v>
      </c>
      <c r="D257" t="s">
        <v>24</v>
      </c>
      <c r="E257" t="s">
        <v>48</v>
      </c>
      <c r="G257" t="s">
        <v>811</v>
      </c>
      <c r="I257" s="8">
        <v>14</v>
      </c>
    </row>
    <row r="258" spans="3:9" x14ac:dyDescent="0.3">
      <c r="C258" s="7">
        <v>46147</v>
      </c>
      <c r="D258" t="s">
        <v>24</v>
      </c>
      <c r="E258" t="s">
        <v>48</v>
      </c>
      <c r="G258" t="s">
        <v>812</v>
      </c>
      <c r="I258" s="8">
        <v>28</v>
      </c>
    </row>
    <row r="259" spans="3:9" x14ac:dyDescent="0.3">
      <c r="C259" s="7">
        <v>46147</v>
      </c>
      <c r="D259" t="s">
        <v>24</v>
      </c>
      <c r="E259" t="s">
        <v>48</v>
      </c>
      <c r="G259" t="s">
        <v>813</v>
      </c>
      <c r="I259" s="8">
        <v>162</v>
      </c>
    </row>
    <row r="260" spans="3:9" x14ac:dyDescent="0.3">
      <c r="C260" s="7">
        <v>46149</v>
      </c>
      <c r="D260" t="s">
        <v>24</v>
      </c>
      <c r="E260" t="s">
        <v>49</v>
      </c>
      <c r="G260" t="s">
        <v>815</v>
      </c>
      <c r="I260" s="8">
        <v>56</v>
      </c>
    </row>
    <row r="261" spans="3:9" x14ac:dyDescent="0.3">
      <c r="C261" s="7">
        <v>46149</v>
      </c>
      <c r="D261" t="s">
        <v>24</v>
      </c>
      <c r="E261" t="s">
        <v>479</v>
      </c>
      <c r="G261" t="s">
        <v>816</v>
      </c>
      <c r="I261" s="8">
        <v>202.5</v>
      </c>
    </row>
    <row r="262" spans="3:9" x14ac:dyDescent="0.3">
      <c r="C262" s="7">
        <v>46149</v>
      </c>
      <c r="D262" t="s">
        <v>24</v>
      </c>
      <c r="E262" t="s">
        <v>49</v>
      </c>
      <c r="G262" t="s">
        <v>817</v>
      </c>
      <c r="I262" s="8">
        <v>200</v>
      </c>
    </row>
    <row r="263" spans="3:9" x14ac:dyDescent="0.3">
      <c r="C263" s="7">
        <v>46153</v>
      </c>
      <c r="D263" t="s">
        <v>23</v>
      </c>
      <c r="E263" t="s">
        <v>48</v>
      </c>
      <c r="G263" t="s">
        <v>818</v>
      </c>
      <c r="I263" s="8">
        <v>84</v>
      </c>
    </row>
    <row r="264" spans="3:9" x14ac:dyDescent="0.3">
      <c r="C264" s="7">
        <v>46153</v>
      </c>
      <c r="D264" t="s">
        <v>23</v>
      </c>
      <c r="E264" t="s">
        <v>49</v>
      </c>
      <c r="G264" t="s">
        <v>819</v>
      </c>
      <c r="I264" s="8">
        <v>399</v>
      </c>
    </row>
    <row r="265" spans="3:9" x14ac:dyDescent="0.3">
      <c r="C265" s="7">
        <v>46155</v>
      </c>
      <c r="D265" t="s">
        <v>24</v>
      </c>
      <c r="E265" t="s">
        <v>49</v>
      </c>
      <c r="G265" t="s">
        <v>820</v>
      </c>
      <c r="I265" s="8">
        <v>72</v>
      </c>
    </row>
    <row r="266" spans="3:9" x14ac:dyDescent="0.3">
      <c r="C266" s="7">
        <v>46157</v>
      </c>
      <c r="D266" t="s">
        <v>24</v>
      </c>
      <c r="E266" t="s">
        <v>48</v>
      </c>
      <c r="G266" t="s">
        <v>822</v>
      </c>
      <c r="I266" s="8">
        <v>28</v>
      </c>
    </row>
    <row r="267" spans="3:9" x14ac:dyDescent="0.3">
      <c r="C267" s="7">
        <v>46157</v>
      </c>
      <c r="D267" t="s">
        <v>24</v>
      </c>
      <c r="E267" t="s">
        <v>49</v>
      </c>
      <c r="G267" t="s">
        <v>823</v>
      </c>
      <c r="I267" s="8">
        <v>50</v>
      </c>
    </row>
    <row r="268" spans="3:9" x14ac:dyDescent="0.3">
      <c r="C268" s="7">
        <v>46160</v>
      </c>
      <c r="D268" t="s">
        <v>24</v>
      </c>
      <c r="E268" t="s">
        <v>92</v>
      </c>
      <c r="G268" t="s">
        <v>824</v>
      </c>
      <c r="I268" s="8">
        <v>321.45</v>
      </c>
    </row>
    <row r="269" spans="3:9" x14ac:dyDescent="0.3">
      <c r="C269" s="7">
        <v>46160</v>
      </c>
      <c r="D269" t="s">
        <v>24</v>
      </c>
      <c r="E269" t="s">
        <v>48</v>
      </c>
      <c r="G269" t="s">
        <v>825</v>
      </c>
      <c r="I269" s="8">
        <v>140</v>
      </c>
    </row>
    <row r="270" spans="3:9" x14ac:dyDescent="0.3">
      <c r="C270" s="7">
        <v>46160</v>
      </c>
      <c r="D270" t="s">
        <v>24</v>
      </c>
      <c r="E270" t="s">
        <v>48</v>
      </c>
      <c r="G270" t="s">
        <v>826</v>
      </c>
      <c r="I270" s="8">
        <v>112</v>
      </c>
    </row>
    <row r="271" spans="3:9" x14ac:dyDescent="0.3">
      <c r="C271" s="7">
        <v>46160</v>
      </c>
      <c r="D271" t="s">
        <v>24</v>
      </c>
      <c r="E271" t="s">
        <v>48</v>
      </c>
      <c r="G271" t="s">
        <v>827</v>
      </c>
      <c r="I271" s="8">
        <v>14</v>
      </c>
    </row>
    <row r="272" spans="3:9" x14ac:dyDescent="0.3">
      <c r="C272" s="7">
        <v>46160</v>
      </c>
      <c r="D272" t="s">
        <v>23</v>
      </c>
      <c r="E272" t="s">
        <v>48</v>
      </c>
      <c r="G272" t="s">
        <v>828</v>
      </c>
      <c r="I272" s="8">
        <v>40</v>
      </c>
    </row>
    <row r="273" spans="3:9" x14ac:dyDescent="0.3">
      <c r="C273" s="7">
        <v>46160</v>
      </c>
      <c r="D273" t="s">
        <v>23</v>
      </c>
      <c r="E273" t="s">
        <v>48</v>
      </c>
      <c r="G273" t="s">
        <v>829</v>
      </c>
      <c r="I273" s="8">
        <v>42</v>
      </c>
    </row>
    <row r="274" spans="3:9" x14ac:dyDescent="0.3">
      <c r="C274" s="7">
        <v>46160</v>
      </c>
      <c r="D274" t="s">
        <v>23</v>
      </c>
      <c r="E274" t="s">
        <v>48</v>
      </c>
      <c r="G274" t="s">
        <v>830</v>
      </c>
      <c r="I274" s="8">
        <v>42</v>
      </c>
    </row>
    <row r="275" spans="3:9" x14ac:dyDescent="0.3">
      <c r="C275" s="7">
        <v>46164</v>
      </c>
      <c r="D275" t="s">
        <v>24</v>
      </c>
      <c r="E275" t="s">
        <v>48</v>
      </c>
      <c r="G275" t="s">
        <v>832</v>
      </c>
      <c r="I275" s="8">
        <v>28</v>
      </c>
    </row>
    <row r="276" spans="3:9" x14ac:dyDescent="0.3">
      <c r="C276" s="7">
        <v>46168</v>
      </c>
      <c r="D276" t="s">
        <v>24</v>
      </c>
      <c r="E276" t="s">
        <v>49</v>
      </c>
      <c r="G276" t="s">
        <v>833</v>
      </c>
      <c r="I276" s="8">
        <v>300</v>
      </c>
    </row>
    <row r="277" spans="3:9" x14ac:dyDescent="0.3">
      <c r="C277" s="7">
        <v>46169</v>
      </c>
      <c r="D277" t="s">
        <v>24</v>
      </c>
      <c r="E277" t="s">
        <v>48</v>
      </c>
      <c r="G277" t="s">
        <v>835</v>
      </c>
      <c r="I277" s="8">
        <v>14</v>
      </c>
    </row>
    <row r="278" spans="3:9" x14ac:dyDescent="0.3">
      <c r="C278" s="7">
        <v>46169</v>
      </c>
      <c r="D278" t="s">
        <v>24</v>
      </c>
      <c r="E278" t="s">
        <v>48</v>
      </c>
      <c r="G278" t="s">
        <v>836</v>
      </c>
      <c r="I278" s="8">
        <v>28</v>
      </c>
    </row>
    <row r="279" spans="3:9" x14ac:dyDescent="0.3">
      <c r="C279" s="7">
        <v>46169</v>
      </c>
      <c r="D279" t="s">
        <v>24</v>
      </c>
      <c r="E279" t="s">
        <v>48</v>
      </c>
      <c r="G279" t="s">
        <v>837</v>
      </c>
      <c r="I279" s="8">
        <v>28</v>
      </c>
    </row>
    <row r="280" spans="3:9" x14ac:dyDescent="0.3">
      <c r="C280" s="7">
        <v>46170</v>
      </c>
      <c r="D280" t="s">
        <v>24</v>
      </c>
      <c r="E280" t="s">
        <v>48</v>
      </c>
      <c r="G280" t="s">
        <v>838</v>
      </c>
      <c r="I280" s="8">
        <v>36</v>
      </c>
    </row>
    <row r="281" spans="3:9" x14ac:dyDescent="0.3">
      <c r="C281" s="7">
        <v>46170</v>
      </c>
      <c r="D281" t="s">
        <v>24</v>
      </c>
      <c r="E281" t="s">
        <v>48</v>
      </c>
      <c r="G281" t="s">
        <v>839</v>
      </c>
      <c r="I281" s="8">
        <v>54</v>
      </c>
    </row>
    <row r="282" spans="3:9" x14ac:dyDescent="0.3">
      <c r="C282" s="7">
        <v>46170</v>
      </c>
      <c r="D282" t="s">
        <v>24</v>
      </c>
      <c r="E282" t="s">
        <v>48</v>
      </c>
      <c r="G282" t="s">
        <v>840</v>
      </c>
      <c r="I282" s="8">
        <v>90</v>
      </c>
    </row>
    <row r="283" spans="3:9" x14ac:dyDescent="0.3">
      <c r="C283" s="7">
        <v>46171</v>
      </c>
      <c r="D283" t="s">
        <v>24</v>
      </c>
      <c r="E283" t="s">
        <v>48</v>
      </c>
      <c r="G283" t="s">
        <v>842</v>
      </c>
      <c r="I283" s="8">
        <v>56</v>
      </c>
    </row>
    <row r="284" spans="3:9" x14ac:dyDescent="0.3">
      <c r="C284" s="7">
        <v>46171</v>
      </c>
      <c r="D284" t="s">
        <v>24</v>
      </c>
      <c r="E284" t="s">
        <v>48</v>
      </c>
      <c r="G284" t="s">
        <v>843</v>
      </c>
      <c r="I284" s="8">
        <v>56</v>
      </c>
    </row>
    <row r="285" spans="3:9" x14ac:dyDescent="0.3">
      <c r="C285" s="7">
        <v>46171</v>
      </c>
      <c r="D285" t="s">
        <v>24</v>
      </c>
      <c r="E285" t="s">
        <v>48</v>
      </c>
      <c r="G285" t="s">
        <v>844</v>
      </c>
      <c r="I285" s="8">
        <v>56</v>
      </c>
    </row>
    <row r="286" spans="3:9" x14ac:dyDescent="0.3">
      <c r="C286" s="7">
        <v>46171</v>
      </c>
      <c r="D286" t="s">
        <v>24</v>
      </c>
      <c r="E286" t="s">
        <v>48</v>
      </c>
      <c r="G286" t="s">
        <v>845</v>
      </c>
      <c r="I286" s="8">
        <v>42</v>
      </c>
    </row>
    <row r="287" spans="3:9" x14ac:dyDescent="0.3">
      <c r="C287" s="7">
        <v>46174</v>
      </c>
      <c r="D287" t="s">
        <v>24</v>
      </c>
      <c r="E287" t="s">
        <v>48</v>
      </c>
      <c r="G287" t="s">
        <v>847</v>
      </c>
      <c r="I287" s="8">
        <v>84</v>
      </c>
    </row>
    <row r="288" spans="3:9" x14ac:dyDescent="0.3">
      <c r="C288" s="7">
        <v>46174</v>
      </c>
      <c r="D288" t="s">
        <v>24</v>
      </c>
      <c r="E288" t="s">
        <v>49</v>
      </c>
      <c r="G288" t="s">
        <v>848</v>
      </c>
      <c r="I288" s="8">
        <v>300</v>
      </c>
    </row>
    <row r="289" spans="3:9" x14ac:dyDescent="0.3">
      <c r="C289" s="7">
        <v>46174</v>
      </c>
      <c r="D289" t="s">
        <v>24</v>
      </c>
      <c r="E289" t="s">
        <v>48</v>
      </c>
      <c r="G289" t="s">
        <v>849</v>
      </c>
      <c r="I289" s="8">
        <v>14</v>
      </c>
    </row>
    <row r="290" spans="3:9" x14ac:dyDescent="0.3">
      <c r="C290" s="7">
        <v>46174</v>
      </c>
      <c r="D290" t="s">
        <v>24</v>
      </c>
      <c r="E290" t="s">
        <v>957</v>
      </c>
      <c r="G290" t="s">
        <v>850</v>
      </c>
      <c r="I290" s="8">
        <v>50</v>
      </c>
    </row>
    <row r="291" spans="3:9" x14ac:dyDescent="0.3">
      <c r="C291" s="7">
        <v>46175</v>
      </c>
      <c r="D291" t="s">
        <v>24</v>
      </c>
      <c r="E291" t="s">
        <v>48</v>
      </c>
      <c r="G291" t="s">
        <v>852</v>
      </c>
      <c r="I291" s="8">
        <v>28</v>
      </c>
    </row>
    <row r="292" spans="3:9" x14ac:dyDescent="0.3">
      <c r="C292" s="7">
        <v>46175</v>
      </c>
      <c r="D292" t="s">
        <v>24</v>
      </c>
      <c r="E292" t="s">
        <v>48</v>
      </c>
      <c r="G292" t="s">
        <v>853</v>
      </c>
      <c r="I292" s="8">
        <v>14</v>
      </c>
    </row>
    <row r="293" spans="3:9" x14ac:dyDescent="0.3">
      <c r="C293" s="7">
        <v>46175</v>
      </c>
      <c r="D293" t="s">
        <v>24</v>
      </c>
      <c r="E293" t="s">
        <v>48</v>
      </c>
      <c r="G293" t="s">
        <v>854</v>
      </c>
      <c r="I293" s="8">
        <v>42</v>
      </c>
    </row>
    <row r="294" spans="3:9" x14ac:dyDescent="0.3">
      <c r="C294" s="7">
        <v>46176</v>
      </c>
      <c r="D294" t="s">
        <v>24</v>
      </c>
      <c r="E294" t="s">
        <v>50</v>
      </c>
      <c r="G294" t="s">
        <v>855</v>
      </c>
      <c r="I294" s="8">
        <v>40</v>
      </c>
    </row>
    <row r="295" spans="3:9" x14ac:dyDescent="0.3">
      <c r="C295" s="7">
        <v>46177</v>
      </c>
      <c r="D295" t="s">
        <v>24</v>
      </c>
      <c r="E295" t="s">
        <v>959</v>
      </c>
      <c r="G295" t="s">
        <v>858</v>
      </c>
      <c r="I295" s="8">
        <v>5</v>
      </c>
    </row>
    <row r="296" spans="3:9" x14ac:dyDescent="0.3">
      <c r="C296" s="7">
        <v>46177</v>
      </c>
      <c r="D296" t="s">
        <v>24</v>
      </c>
      <c r="E296" t="s">
        <v>48</v>
      </c>
      <c r="G296" t="s">
        <v>859</v>
      </c>
      <c r="I296" s="8">
        <v>56</v>
      </c>
    </row>
    <row r="297" spans="3:9" x14ac:dyDescent="0.3">
      <c r="C297" s="7">
        <v>46182</v>
      </c>
      <c r="D297" t="s">
        <v>23</v>
      </c>
      <c r="E297" t="s">
        <v>48</v>
      </c>
      <c r="G297" t="s">
        <v>864</v>
      </c>
      <c r="I297" s="8">
        <v>56</v>
      </c>
    </row>
    <row r="298" spans="3:9" x14ac:dyDescent="0.3">
      <c r="C298" s="7">
        <v>46182</v>
      </c>
      <c r="D298" t="s">
        <v>23</v>
      </c>
      <c r="E298" t="s">
        <v>48</v>
      </c>
      <c r="G298" t="s">
        <v>864</v>
      </c>
      <c r="I298" s="8">
        <v>42</v>
      </c>
    </row>
    <row r="299" spans="3:9" x14ac:dyDescent="0.3">
      <c r="C299" s="7">
        <v>46182</v>
      </c>
      <c r="D299" t="s">
        <v>24</v>
      </c>
      <c r="E299" t="s">
        <v>77</v>
      </c>
      <c r="G299" t="s">
        <v>124</v>
      </c>
      <c r="I299" s="8">
        <v>15</v>
      </c>
    </row>
    <row r="300" spans="3:9" x14ac:dyDescent="0.3">
      <c r="C300" s="7">
        <v>46183</v>
      </c>
      <c r="D300" t="s">
        <v>24</v>
      </c>
      <c r="E300" t="s">
        <v>48</v>
      </c>
      <c r="G300" t="s">
        <v>866</v>
      </c>
      <c r="I300" s="8">
        <v>28</v>
      </c>
    </row>
    <row r="301" spans="3:9" x14ac:dyDescent="0.3">
      <c r="C301" s="7">
        <v>46183</v>
      </c>
      <c r="D301" t="s">
        <v>24</v>
      </c>
      <c r="E301" t="s">
        <v>48</v>
      </c>
      <c r="G301" t="s">
        <v>867</v>
      </c>
      <c r="I301" s="8">
        <v>14</v>
      </c>
    </row>
    <row r="302" spans="3:9" x14ac:dyDescent="0.3">
      <c r="C302" s="7">
        <v>46183</v>
      </c>
      <c r="D302" t="s">
        <v>24</v>
      </c>
      <c r="E302" t="s">
        <v>48</v>
      </c>
      <c r="G302" t="s">
        <v>868</v>
      </c>
      <c r="I302" s="8">
        <v>126</v>
      </c>
    </row>
    <row r="303" spans="3:9" x14ac:dyDescent="0.3">
      <c r="C303" s="7">
        <v>46184</v>
      </c>
      <c r="D303" t="s">
        <v>23</v>
      </c>
      <c r="E303" t="s">
        <v>48</v>
      </c>
      <c r="G303" t="s">
        <v>606</v>
      </c>
      <c r="I303" s="8">
        <v>42</v>
      </c>
    </row>
    <row r="304" spans="3:9" x14ac:dyDescent="0.3">
      <c r="C304" s="7">
        <v>46185</v>
      </c>
      <c r="D304" t="s">
        <v>24</v>
      </c>
      <c r="E304" t="s">
        <v>48</v>
      </c>
      <c r="G304" t="s">
        <v>870</v>
      </c>
      <c r="I304" s="8">
        <v>28</v>
      </c>
    </row>
    <row r="305" spans="3:9" x14ac:dyDescent="0.3">
      <c r="C305" s="7">
        <v>46188</v>
      </c>
      <c r="D305" t="s">
        <v>23</v>
      </c>
      <c r="E305" t="s">
        <v>50</v>
      </c>
      <c r="G305" t="s">
        <v>871</v>
      </c>
      <c r="I305" s="8">
        <v>50</v>
      </c>
    </row>
    <row r="306" spans="3:9" x14ac:dyDescent="0.3">
      <c r="C306" s="7">
        <v>46190</v>
      </c>
      <c r="D306" t="s">
        <v>24</v>
      </c>
      <c r="E306" t="s">
        <v>49</v>
      </c>
      <c r="G306" t="s">
        <v>873</v>
      </c>
      <c r="I306" s="8">
        <v>56</v>
      </c>
    </row>
    <row r="307" spans="3:9" x14ac:dyDescent="0.3">
      <c r="C307" s="7">
        <v>46191</v>
      </c>
      <c r="D307" t="s">
        <v>24</v>
      </c>
      <c r="E307" t="s">
        <v>91</v>
      </c>
      <c r="G307" t="s">
        <v>874</v>
      </c>
      <c r="I307" s="8">
        <v>113.5</v>
      </c>
    </row>
    <row r="308" spans="3:9" x14ac:dyDescent="0.3">
      <c r="C308" s="7">
        <v>46196</v>
      </c>
      <c r="D308" t="s">
        <v>24</v>
      </c>
      <c r="E308" t="s">
        <v>48</v>
      </c>
      <c r="G308" t="s">
        <v>878</v>
      </c>
      <c r="I308" s="8">
        <v>28</v>
      </c>
    </row>
    <row r="309" spans="3:9" x14ac:dyDescent="0.3">
      <c r="C309" s="7">
        <v>46196</v>
      </c>
      <c r="D309" t="s">
        <v>24</v>
      </c>
      <c r="E309" t="s">
        <v>48</v>
      </c>
      <c r="G309" t="s">
        <v>879</v>
      </c>
      <c r="I309" s="8">
        <v>42</v>
      </c>
    </row>
    <row r="310" spans="3:9" x14ac:dyDescent="0.3">
      <c r="C310" s="7">
        <v>46199</v>
      </c>
      <c r="D310" t="s">
        <v>24</v>
      </c>
      <c r="E310" t="s">
        <v>48</v>
      </c>
      <c r="G310" t="s">
        <v>881</v>
      </c>
      <c r="I310" s="8">
        <v>700</v>
      </c>
    </row>
    <row r="311" spans="3:9" x14ac:dyDescent="0.3">
      <c r="C311" s="7">
        <v>46202</v>
      </c>
      <c r="D311" t="s">
        <v>24</v>
      </c>
      <c r="E311" t="s">
        <v>48</v>
      </c>
      <c r="G311" t="s">
        <v>882</v>
      </c>
      <c r="I311" s="8">
        <v>42</v>
      </c>
    </row>
    <row r="312" spans="3:9" x14ac:dyDescent="0.3">
      <c r="C312" s="7">
        <v>46202</v>
      </c>
      <c r="D312" t="s">
        <v>24</v>
      </c>
      <c r="E312" t="s">
        <v>48</v>
      </c>
      <c r="G312" t="s">
        <v>883</v>
      </c>
      <c r="I312" s="8">
        <v>28</v>
      </c>
    </row>
    <row r="313" spans="3:9" x14ac:dyDescent="0.3">
      <c r="C313" s="7">
        <v>46202</v>
      </c>
      <c r="D313" t="s">
        <v>24</v>
      </c>
      <c r="E313" t="s">
        <v>48</v>
      </c>
      <c r="G313" t="s">
        <v>884</v>
      </c>
      <c r="I313" s="8">
        <v>72</v>
      </c>
    </row>
    <row r="314" spans="3:9" x14ac:dyDescent="0.3">
      <c r="C314" s="7">
        <v>46202</v>
      </c>
      <c r="D314" t="s">
        <v>24</v>
      </c>
      <c r="E314" t="s">
        <v>957</v>
      </c>
      <c r="G314" t="s">
        <v>35</v>
      </c>
      <c r="I314" s="8">
        <v>50</v>
      </c>
    </row>
    <row r="315" spans="3:9" x14ac:dyDescent="0.3">
      <c r="C315" s="7">
        <v>46204</v>
      </c>
      <c r="D315" t="s">
        <v>24</v>
      </c>
      <c r="E315" t="s">
        <v>48</v>
      </c>
      <c r="G315" t="s">
        <v>885</v>
      </c>
      <c r="I315" s="8">
        <v>81</v>
      </c>
    </row>
    <row r="316" spans="3:9" x14ac:dyDescent="0.3">
      <c r="C316" s="7">
        <v>46205</v>
      </c>
      <c r="D316" t="s">
        <v>24</v>
      </c>
      <c r="E316" t="s">
        <v>48</v>
      </c>
      <c r="G316" t="s">
        <v>887</v>
      </c>
      <c r="I316" s="8">
        <v>84</v>
      </c>
    </row>
    <row r="317" spans="3:9" x14ac:dyDescent="0.3">
      <c r="C317" s="7">
        <v>46206</v>
      </c>
      <c r="D317" t="s">
        <v>24</v>
      </c>
      <c r="E317" t="s">
        <v>49</v>
      </c>
      <c r="G317" t="s">
        <v>888</v>
      </c>
      <c r="I317" s="8">
        <v>80</v>
      </c>
    </row>
    <row r="318" spans="3:9" x14ac:dyDescent="0.3">
      <c r="C318" s="7">
        <v>46209</v>
      </c>
      <c r="D318" t="s">
        <v>24</v>
      </c>
      <c r="E318" t="s">
        <v>957</v>
      </c>
      <c r="G318" t="s">
        <v>889</v>
      </c>
      <c r="I318" s="8">
        <v>5</v>
      </c>
    </row>
    <row r="319" spans="3:9" x14ac:dyDescent="0.3">
      <c r="C319" s="7">
        <v>46209</v>
      </c>
      <c r="D319" t="s">
        <v>24</v>
      </c>
      <c r="E319" t="s">
        <v>48</v>
      </c>
      <c r="G319" t="s">
        <v>890</v>
      </c>
      <c r="I319" s="8">
        <v>14</v>
      </c>
    </row>
    <row r="320" spans="3:9" x14ac:dyDescent="0.3">
      <c r="C320" s="7">
        <v>46210</v>
      </c>
      <c r="D320" t="s">
        <v>24</v>
      </c>
      <c r="E320" t="s">
        <v>48</v>
      </c>
      <c r="G320" t="s">
        <v>891</v>
      </c>
      <c r="I320" s="8">
        <v>84</v>
      </c>
    </row>
    <row r="321" spans="3:9" x14ac:dyDescent="0.3">
      <c r="C321" s="7">
        <v>46211</v>
      </c>
      <c r="D321" t="s">
        <v>24</v>
      </c>
      <c r="E321" t="s">
        <v>49</v>
      </c>
      <c r="G321" t="s">
        <v>892</v>
      </c>
      <c r="I321" s="8">
        <v>500</v>
      </c>
    </row>
    <row r="322" spans="3:9" x14ac:dyDescent="0.3">
      <c r="C322" s="7">
        <v>46212</v>
      </c>
      <c r="D322" t="s">
        <v>24</v>
      </c>
      <c r="E322" t="s">
        <v>48</v>
      </c>
      <c r="G322" t="s">
        <v>893</v>
      </c>
      <c r="I322" s="8">
        <v>560</v>
      </c>
    </row>
    <row r="323" spans="3:9" x14ac:dyDescent="0.3">
      <c r="C323" s="7">
        <v>46213</v>
      </c>
      <c r="D323" t="s">
        <v>24</v>
      </c>
      <c r="E323" t="s">
        <v>49</v>
      </c>
      <c r="G323" t="s">
        <v>894</v>
      </c>
      <c r="I323" s="8">
        <v>40</v>
      </c>
    </row>
    <row r="324" spans="3:9" x14ac:dyDescent="0.3">
      <c r="C324" s="7">
        <v>46216</v>
      </c>
      <c r="D324" t="s">
        <v>23</v>
      </c>
      <c r="E324" t="s">
        <v>48</v>
      </c>
      <c r="G324" t="s">
        <v>864</v>
      </c>
      <c r="I324" s="8">
        <v>28</v>
      </c>
    </row>
    <row r="325" spans="3:9" x14ac:dyDescent="0.3">
      <c r="C325" s="7">
        <v>46216</v>
      </c>
      <c r="D325" t="s">
        <v>23</v>
      </c>
      <c r="E325" t="s">
        <v>48</v>
      </c>
      <c r="G325" t="s">
        <v>864</v>
      </c>
      <c r="I325" s="8">
        <v>28</v>
      </c>
    </row>
    <row r="326" spans="3:9" x14ac:dyDescent="0.3">
      <c r="C326" s="7">
        <v>46216</v>
      </c>
      <c r="D326" t="s">
        <v>24</v>
      </c>
      <c r="E326" t="s">
        <v>49</v>
      </c>
      <c r="G326" t="s">
        <v>34</v>
      </c>
      <c r="I326" s="8">
        <v>340</v>
      </c>
    </row>
    <row r="327" spans="3:9" x14ac:dyDescent="0.3">
      <c r="C327" s="7">
        <v>46217</v>
      </c>
      <c r="D327" t="s">
        <v>24</v>
      </c>
      <c r="E327" t="s">
        <v>48</v>
      </c>
      <c r="G327" t="s">
        <v>896</v>
      </c>
      <c r="I327" s="8">
        <v>70</v>
      </c>
    </row>
    <row r="328" spans="3:9" x14ac:dyDescent="0.3">
      <c r="C328" s="7">
        <v>46218</v>
      </c>
      <c r="D328" t="s">
        <v>24</v>
      </c>
      <c r="E328" t="s">
        <v>48</v>
      </c>
      <c r="G328" t="s">
        <v>899</v>
      </c>
      <c r="I328" s="8">
        <v>42</v>
      </c>
    </row>
    <row r="329" spans="3:9" x14ac:dyDescent="0.3">
      <c r="C329" s="7">
        <v>46218</v>
      </c>
      <c r="D329" t="s">
        <v>24</v>
      </c>
      <c r="E329" t="s">
        <v>48</v>
      </c>
      <c r="G329" t="s">
        <v>900</v>
      </c>
      <c r="I329" s="8">
        <v>95</v>
      </c>
    </row>
    <row r="330" spans="3:9" x14ac:dyDescent="0.3">
      <c r="C330" s="7">
        <v>46218</v>
      </c>
      <c r="D330" t="s">
        <v>24</v>
      </c>
      <c r="E330" t="s">
        <v>48</v>
      </c>
      <c r="G330" t="s">
        <v>901</v>
      </c>
      <c r="I330" s="8">
        <v>56</v>
      </c>
    </row>
    <row r="331" spans="3:9" x14ac:dyDescent="0.3">
      <c r="C331" s="7">
        <v>46218</v>
      </c>
      <c r="D331" t="s">
        <v>24</v>
      </c>
      <c r="E331" t="s">
        <v>48</v>
      </c>
      <c r="G331" t="s">
        <v>902</v>
      </c>
      <c r="I331" s="8">
        <v>56</v>
      </c>
    </row>
    <row r="332" spans="3:9" x14ac:dyDescent="0.3">
      <c r="C332" s="7">
        <v>46220</v>
      </c>
      <c r="D332" t="s">
        <v>24</v>
      </c>
      <c r="E332" t="s">
        <v>479</v>
      </c>
      <c r="G332" t="s">
        <v>904</v>
      </c>
      <c r="I332" s="8">
        <v>393.26</v>
      </c>
    </row>
    <row r="333" spans="3:9" x14ac:dyDescent="0.3">
      <c r="C333" s="7">
        <v>46220</v>
      </c>
      <c r="D333" t="s">
        <v>24</v>
      </c>
      <c r="E333" t="s">
        <v>49</v>
      </c>
      <c r="G333" t="s">
        <v>905</v>
      </c>
      <c r="I333" s="8">
        <v>80</v>
      </c>
    </row>
    <row r="334" spans="3:9" x14ac:dyDescent="0.3">
      <c r="C334" s="7">
        <v>46223</v>
      </c>
      <c r="D334" t="s">
        <v>24</v>
      </c>
      <c r="E334" t="s">
        <v>48</v>
      </c>
      <c r="G334" t="s">
        <v>906</v>
      </c>
      <c r="I334" s="8">
        <v>54</v>
      </c>
    </row>
    <row r="335" spans="3:9" x14ac:dyDescent="0.3">
      <c r="C335" s="7">
        <v>46224</v>
      </c>
      <c r="D335" t="s">
        <v>24</v>
      </c>
      <c r="E335" t="s">
        <v>48</v>
      </c>
      <c r="G335" t="s">
        <v>909</v>
      </c>
      <c r="I335" s="8">
        <v>147</v>
      </c>
    </row>
    <row r="336" spans="3:9" x14ac:dyDescent="0.3">
      <c r="C336" s="7">
        <v>46225</v>
      </c>
      <c r="D336" t="s">
        <v>25</v>
      </c>
      <c r="E336" t="s">
        <v>48</v>
      </c>
      <c r="G336" t="s">
        <v>979</v>
      </c>
      <c r="I336" s="8">
        <v>1016</v>
      </c>
    </row>
    <row r="337" spans="3:9" x14ac:dyDescent="0.3">
      <c r="C337" s="7">
        <v>46225</v>
      </c>
      <c r="D337" t="s">
        <v>25</v>
      </c>
      <c r="E337" t="s">
        <v>48</v>
      </c>
      <c r="G337" t="s">
        <v>980</v>
      </c>
      <c r="I337" s="8">
        <v>314</v>
      </c>
    </row>
    <row r="338" spans="3:9" x14ac:dyDescent="0.3">
      <c r="C338" s="7">
        <v>46225</v>
      </c>
      <c r="D338" t="s">
        <v>25</v>
      </c>
      <c r="E338" t="s">
        <v>48</v>
      </c>
      <c r="G338" t="s">
        <v>981</v>
      </c>
      <c r="I338" s="8">
        <v>110.5</v>
      </c>
    </row>
    <row r="339" spans="3:9" x14ac:dyDescent="0.3">
      <c r="C339" s="7">
        <v>46225</v>
      </c>
      <c r="D339" t="s">
        <v>25</v>
      </c>
      <c r="E339" t="s">
        <v>92</v>
      </c>
      <c r="G339" t="s">
        <v>982</v>
      </c>
      <c r="I339" s="8">
        <f>484.95+469.18</f>
        <v>954.13</v>
      </c>
    </row>
    <row r="340" spans="3:9" x14ac:dyDescent="0.3">
      <c r="C340" s="7">
        <v>46225</v>
      </c>
      <c r="D340" t="s">
        <v>25</v>
      </c>
      <c r="E340" t="s">
        <v>48</v>
      </c>
      <c r="G340" t="s">
        <v>983</v>
      </c>
      <c r="I340" s="8">
        <v>601.5</v>
      </c>
    </row>
    <row r="341" spans="3:9" x14ac:dyDescent="0.3">
      <c r="C341" s="7">
        <v>46225</v>
      </c>
      <c r="D341" t="s">
        <v>25</v>
      </c>
      <c r="E341" t="s">
        <v>957</v>
      </c>
      <c r="G341" t="s">
        <v>978</v>
      </c>
      <c r="I341" s="8">
        <v>250</v>
      </c>
    </row>
    <row r="342" spans="3:9" x14ac:dyDescent="0.3">
      <c r="C342" s="7">
        <v>46225</v>
      </c>
      <c r="D342" t="s">
        <v>25</v>
      </c>
      <c r="E342" t="s">
        <v>91</v>
      </c>
      <c r="G342" t="s">
        <v>978</v>
      </c>
      <c r="I342" s="8">
        <v>109.41</v>
      </c>
    </row>
    <row r="343" spans="3:9" x14ac:dyDescent="0.3">
      <c r="C343" s="7">
        <v>46225</v>
      </c>
      <c r="D343" t="s">
        <v>25</v>
      </c>
      <c r="E343" t="s">
        <v>974</v>
      </c>
      <c r="G343" t="s">
        <v>984</v>
      </c>
      <c r="I343" s="8">
        <v>51.39</v>
      </c>
    </row>
    <row r="344" spans="3:9" x14ac:dyDescent="0.3">
      <c r="C344" s="7">
        <v>46225</v>
      </c>
      <c r="D344" t="s">
        <v>25</v>
      </c>
      <c r="E344" t="s">
        <v>479</v>
      </c>
      <c r="G344" t="s">
        <v>972</v>
      </c>
      <c r="I344" s="8">
        <v>664</v>
      </c>
    </row>
    <row r="345" spans="3:9" x14ac:dyDescent="0.3">
      <c r="C345" s="7">
        <v>46225</v>
      </c>
      <c r="D345" t="s">
        <v>25</v>
      </c>
      <c r="E345" t="s">
        <v>479</v>
      </c>
      <c r="G345" t="s">
        <v>973</v>
      </c>
      <c r="I345" s="8">
        <v>40</v>
      </c>
    </row>
    <row r="346" spans="3:9" x14ac:dyDescent="0.3">
      <c r="C346" s="7">
        <v>46225</v>
      </c>
      <c r="D346" t="s">
        <v>25</v>
      </c>
      <c r="E346" t="s">
        <v>478</v>
      </c>
      <c r="G346" t="s">
        <v>976</v>
      </c>
      <c r="I346" s="8">
        <v>4290</v>
      </c>
    </row>
    <row r="347" spans="3:9" x14ac:dyDescent="0.3">
      <c r="C347" s="7">
        <v>46225</v>
      </c>
      <c r="D347" t="s">
        <v>25</v>
      </c>
      <c r="E347" t="s">
        <v>50</v>
      </c>
      <c r="G347" t="s">
        <v>977</v>
      </c>
      <c r="I347" s="8">
        <v>245</v>
      </c>
    </row>
    <row r="348" spans="3:9" x14ac:dyDescent="0.3">
      <c r="C348" s="7">
        <v>46225</v>
      </c>
      <c r="D348" t="s">
        <v>25</v>
      </c>
      <c r="E348" t="s">
        <v>974</v>
      </c>
      <c r="G348" t="s">
        <v>975</v>
      </c>
      <c r="I348" s="8">
        <v>16</v>
      </c>
    </row>
    <row r="349" spans="3:9" x14ac:dyDescent="0.3">
      <c r="C349" s="7">
        <v>46226</v>
      </c>
      <c r="D349" t="s">
        <v>23</v>
      </c>
      <c r="E349" t="s">
        <v>48</v>
      </c>
      <c r="G349" t="s">
        <v>915</v>
      </c>
      <c r="I349" s="8">
        <v>56</v>
      </c>
    </row>
    <row r="350" spans="3:9" x14ac:dyDescent="0.3">
      <c r="C350" s="7">
        <v>46227</v>
      </c>
      <c r="D350" t="s">
        <v>24</v>
      </c>
      <c r="E350" t="s">
        <v>48</v>
      </c>
      <c r="G350" t="s">
        <v>916</v>
      </c>
      <c r="I350" s="8">
        <v>112</v>
      </c>
    </row>
    <row r="351" spans="3:9" x14ac:dyDescent="0.3">
      <c r="C351" s="7">
        <v>46227</v>
      </c>
      <c r="D351" t="s">
        <v>24</v>
      </c>
      <c r="E351" t="s">
        <v>48</v>
      </c>
      <c r="G351" t="s">
        <v>917</v>
      </c>
      <c r="I351" s="8">
        <v>112</v>
      </c>
    </row>
    <row r="352" spans="3:9" x14ac:dyDescent="0.3">
      <c r="C352" s="7">
        <v>46230</v>
      </c>
      <c r="D352" t="s">
        <v>24</v>
      </c>
      <c r="E352" t="s">
        <v>91</v>
      </c>
      <c r="G352" t="s">
        <v>919</v>
      </c>
      <c r="I352" s="8">
        <v>104.73</v>
      </c>
    </row>
    <row r="353" spans="3:9" x14ac:dyDescent="0.3">
      <c r="C353" s="7">
        <v>46230</v>
      </c>
      <c r="D353" t="s">
        <v>24</v>
      </c>
      <c r="E353" t="s">
        <v>48</v>
      </c>
      <c r="G353" t="s">
        <v>920</v>
      </c>
      <c r="I353" s="8">
        <v>56</v>
      </c>
    </row>
    <row r="354" spans="3:9" x14ac:dyDescent="0.3">
      <c r="C354" s="7">
        <v>46230</v>
      </c>
      <c r="D354" t="s">
        <v>24</v>
      </c>
      <c r="E354" t="s">
        <v>77</v>
      </c>
      <c r="G354" t="s">
        <v>124</v>
      </c>
      <c r="I354" s="8">
        <v>17.5</v>
      </c>
    </row>
    <row r="355" spans="3:9" x14ac:dyDescent="0.3">
      <c r="C355" s="7">
        <v>46231</v>
      </c>
      <c r="D355" t="s">
        <v>24</v>
      </c>
      <c r="E355" t="s">
        <v>48</v>
      </c>
      <c r="G355" t="s">
        <v>922</v>
      </c>
      <c r="I355" s="8">
        <v>147</v>
      </c>
    </row>
    <row r="356" spans="3:9" x14ac:dyDescent="0.3">
      <c r="C356" s="7">
        <v>46232</v>
      </c>
      <c r="D356" t="s">
        <v>24</v>
      </c>
      <c r="E356" t="s">
        <v>48</v>
      </c>
      <c r="G356" t="s">
        <v>923</v>
      </c>
      <c r="I356" s="8">
        <v>56</v>
      </c>
    </row>
    <row r="357" spans="3:9" x14ac:dyDescent="0.3">
      <c r="C357" s="7">
        <v>46232</v>
      </c>
      <c r="D357" t="s">
        <v>24</v>
      </c>
      <c r="E357" t="s">
        <v>48</v>
      </c>
      <c r="G357" t="s">
        <v>924</v>
      </c>
      <c r="I357" s="8">
        <v>42</v>
      </c>
    </row>
    <row r="358" spans="3:9" x14ac:dyDescent="0.3">
      <c r="C358" s="7">
        <v>46234</v>
      </c>
      <c r="D358" t="s">
        <v>24</v>
      </c>
      <c r="E358" t="s">
        <v>958</v>
      </c>
      <c r="G358" t="s">
        <v>33</v>
      </c>
      <c r="I358" s="8">
        <v>10701</v>
      </c>
    </row>
    <row r="359" spans="3:9" x14ac:dyDescent="0.3">
      <c r="C359" s="7">
        <v>46234</v>
      </c>
      <c r="D359" t="s">
        <v>24</v>
      </c>
      <c r="E359" t="s">
        <v>48</v>
      </c>
      <c r="G359" t="s">
        <v>925</v>
      </c>
      <c r="I359" s="8">
        <v>28</v>
      </c>
    </row>
    <row r="360" spans="3:9" x14ac:dyDescent="0.3">
      <c r="C360" s="7">
        <v>46237</v>
      </c>
      <c r="D360" t="s">
        <v>24</v>
      </c>
      <c r="E360" t="s">
        <v>48</v>
      </c>
      <c r="G360" t="s">
        <v>926</v>
      </c>
      <c r="I360" s="8">
        <v>28</v>
      </c>
    </row>
    <row r="361" spans="3:9" x14ac:dyDescent="0.3">
      <c r="C361" s="7">
        <v>46238</v>
      </c>
      <c r="D361" t="s">
        <v>24</v>
      </c>
      <c r="E361" t="s">
        <v>959</v>
      </c>
      <c r="G361" t="s">
        <v>927</v>
      </c>
      <c r="I361" s="8">
        <v>5</v>
      </c>
    </row>
    <row r="362" spans="3:9" x14ac:dyDescent="0.3">
      <c r="C362" s="7">
        <v>46244</v>
      </c>
      <c r="D362" t="s">
        <v>24</v>
      </c>
      <c r="E362" t="s">
        <v>48</v>
      </c>
      <c r="G362" t="s">
        <v>928</v>
      </c>
      <c r="I362" s="8">
        <v>18</v>
      </c>
    </row>
    <row r="363" spans="3:9" x14ac:dyDescent="0.3">
      <c r="C363" s="7">
        <v>46248</v>
      </c>
      <c r="D363" t="s">
        <v>24</v>
      </c>
      <c r="E363" t="s">
        <v>48</v>
      </c>
      <c r="G363" t="s">
        <v>931</v>
      </c>
      <c r="I363" s="8">
        <v>63</v>
      </c>
    </row>
    <row r="364" spans="3:9" x14ac:dyDescent="0.3">
      <c r="C364" s="7">
        <v>46252</v>
      </c>
      <c r="D364" t="s">
        <v>24</v>
      </c>
      <c r="E364" t="s">
        <v>48</v>
      </c>
      <c r="G364" t="s">
        <v>937</v>
      </c>
      <c r="I364" s="8">
        <v>100</v>
      </c>
    </row>
    <row r="365" spans="3:9" x14ac:dyDescent="0.3">
      <c r="C365" s="7">
        <v>46253</v>
      </c>
      <c r="D365" t="s">
        <v>24</v>
      </c>
      <c r="E365" t="s">
        <v>49</v>
      </c>
      <c r="G365" t="s">
        <v>938</v>
      </c>
      <c r="I365" s="8">
        <v>160</v>
      </c>
    </row>
    <row r="366" spans="3:9" x14ac:dyDescent="0.3">
      <c r="C366" s="7">
        <v>46258</v>
      </c>
      <c r="D366" t="s">
        <v>24</v>
      </c>
      <c r="E366" t="s">
        <v>91</v>
      </c>
      <c r="G366" t="s">
        <v>939</v>
      </c>
      <c r="I366" s="8">
        <v>44.63</v>
      </c>
    </row>
    <row r="367" spans="3:9" x14ac:dyDescent="0.3">
      <c r="C367" s="7">
        <v>46258</v>
      </c>
      <c r="D367" t="s">
        <v>24</v>
      </c>
      <c r="E367" t="s">
        <v>959</v>
      </c>
      <c r="G367" t="s">
        <v>940</v>
      </c>
      <c r="I367" s="8">
        <v>50</v>
      </c>
    </row>
    <row r="368" spans="3:9" x14ac:dyDescent="0.3">
      <c r="C368" s="7">
        <v>46258</v>
      </c>
      <c r="D368" t="s">
        <v>24</v>
      </c>
      <c r="E368" t="s">
        <v>959</v>
      </c>
      <c r="G368" t="s">
        <v>941</v>
      </c>
      <c r="I368" s="8">
        <v>550</v>
      </c>
    </row>
    <row r="369" spans="3:9" x14ac:dyDescent="0.3">
      <c r="C369" s="7">
        <v>46258</v>
      </c>
      <c r="D369" t="s">
        <v>24</v>
      </c>
      <c r="E369" t="s">
        <v>959</v>
      </c>
      <c r="G369" t="s">
        <v>942</v>
      </c>
      <c r="I369" s="8">
        <v>50</v>
      </c>
    </row>
    <row r="370" spans="3:9" x14ac:dyDescent="0.3">
      <c r="C370" s="7">
        <v>46258</v>
      </c>
      <c r="D370" t="s">
        <v>23</v>
      </c>
      <c r="E370" t="s">
        <v>959</v>
      </c>
      <c r="G370" t="s">
        <v>39</v>
      </c>
      <c r="I370" s="8">
        <v>100</v>
      </c>
    </row>
    <row r="371" spans="3:9" x14ac:dyDescent="0.3">
      <c r="C371" s="7">
        <v>46258</v>
      </c>
      <c r="D371" t="s">
        <v>23</v>
      </c>
      <c r="E371" t="s">
        <v>959</v>
      </c>
      <c r="G371" t="s">
        <v>38</v>
      </c>
      <c r="I371" s="8">
        <v>50</v>
      </c>
    </row>
    <row r="372" spans="3:9" x14ac:dyDescent="0.3">
      <c r="C372" s="7">
        <v>46259</v>
      </c>
      <c r="D372" t="s">
        <v>24</v>
      </c>
      <c r="E372" t="s">
        <v>959</v>
      </c>
      <c r="G372" t="s">
        <v>943</v>
      </c>
      <c r="I372" s="8">
        <v>100</v>
      </c>
    </row>
    <row r="373" spans="3:9" x14ac:dyDescent="0.3">
      <c r="C373" s="7">
        <v>46259</v>
      </c>
      <c r="D373" t="s">
        <v>24</v>
      </c>
      <c r="E373" t="s">
        <v>959</v>
      </c>
      <c r="G373" t="s">
        <v>944</v>
      </c>
      <c r="I373" s="8">
        <v>100</v>
      </c>
    </row>
    <row r="374" spans="3:9" x14ac:dyDescent="0.3">
      <c r="C374" s="7">
        <v>46259</v>
      </c>
      <c r="D374" t="s">
        <v>24</v>
      </c>
      <c r="E374" t="s">
        <v>959</v>
      </c>
      <c r="G374" t="s">
        <v>945</v>
      </c>
      <c r="I374" s="8">
        <v>200</v>
      </c>
    </row>
    <row r="375" spans="3:9" x14ac:dyDescent="0.3">
      <c r="C375" s="7">
        <v>46259</v>
      </c>
      <c r="D375" t="s">
        <v>24</v>
      </c>
      <c r="E375" t="s">
        <v>959</v>
      </c>
      <c r="G375" t="s">
        <v>946</v>
      </c>
      <c r="I375" s="8">
        <v>50</v>
      </c>
    </row>
    <row r="376" spans="3:9" x14ac:dyDescent="0.3">
      <c r="C376" s="7">
        <v>46259</v>
      </c>
      <c r="D376" t="s">
        <v>24</v>
      </c>
      <c r="E376" t="s">
        <v>959</v>
      </c>
      <c r="G376" t="s">
        <v>947</v>
      </c>
      <c r="I376" s="8">
        <v>50</v>
      </c>
    </row>
    <row r="377" spans="3:9" x14ac:dyDescent="0.3">
      <c r="C377" s="7">
        <v>46259</v>
      </c>
      <c r="D377" t="s">
        <v>23</v>
      </c>
      <c r="E377" t="s">
        <v>48</v>
      </c>
      <c r="G377" t="s">
        <v>864</v>
      </c>
      <c r="I377" s="8">
        <v>14</v>
      </c>
    </row>
    <row r="378" spans="3:9" x14ac:dyDescent="0.3">
      <c r="C378" s="7">
        <v>46260</v>
      </c>
      <c r="D378" t="s">
        <v>24</v>
      </c>
      <c r="E378" t="s">
        <v>959</v>
      </c>
      <c r="G378" t="s">
        <v>960</v>
      </c>
      <c r="I378" s="8">
        <v>100</v>
      </c>
    </row>
    <row r="379" spans="3:9" x14ac:dyDescent="0.3">
      <c r="C379" s="7">
        <v>46260</v>
      </c>
      <c r="D379" t="s">
        <v>23</v>
      </c>
      <c r="E379" t="s">
        <v>959</v>
      </c>
      <c r="G379" t="s">
        <v>275</v>
      </c>
      <c r="I379" s="8">
        <v>50</v>
      </c>
    </row>
    <row r="380" spans="3:9" x14ac:dyDescent="0.3">
      <c r="C380" s="7">
        <v>46260</v>
      </c>
      <c r="D380" t="s">
        <v>23</v>
      </c>
      <c r="E380" t="s">
        <v>959</v>
      </c>
      <c r="G380" t="s">
        <v>950</v>
      </c>
      <c r="I380" s="8">
        <v>100</v>
      </c>
    </row>
    <row r="381" spans="3:9" x14ac:dyDescent="0.3">
      <c r="C381" s="7">
        <v>46261</v>
      </c>
      <c r="D381" t="s">
        <v>24</v>
      </c>
      <c r="E381" t="s">
        <v>48</v>
      </c>
      <c r="G381" t="s">
        <v>951</v>
      </c>
      <c r="I381" s="8">
        <v>14</v>
      </c>
    </row>
    <row r="382" spans="3:9" x14ac:dyDescent="0.3">
      <c r="C382" s="7">
        <v>46261</v>
      </c>
      <c r="D382" t="s">
        <v>24</v>
      </c>
      <c r="E382" t="s">
        <v>959</v>
      </c>
      <c r="G382" t="s">
        <v>952</v>
      </c>
      <c r="I382" s="8">
        <v>100</v>
      </c>
    </row>
    <row r="383" spans="3:9" x14ac:dyDescent="0.3">
      <c r="C383" s="7">
        <v>46261</v>
      </c>
      <c r="D383" t="s">
        <v>23</v>
      </c>
      <c r="E383" t="s">
        <v>959</v>
      </c>
      <c r="G383" t="s">
        <v>953</v>
      </c>
      <c r="I383" s="8">
        <v>100</v>
      </c>
    </row>
    <row r="384" spans="3:9" x14ac:dyDescent="0.3">
      <c r="C384" s="7">
        <v>46261</v>
      </c>
      <c r="D384" t="s">
        <v>23</v>
      </c>
      <c r="E384" t="s">
        <v>959</v>
      </c>
      <c r="G384" t="s">
        <v>954</v>
      </c>
      <c r="I384" s="8">
        <v>50</v>
      </c>
    </row>
    <row r="385" spans="3:9" x14ac:dyDescent="0.3">
      <c r="C385" s="7">
        <v>46262</v>
      </c>
      <c r="D385" t="s">
        <v>24</v>
      </c>
      <c r="E385" t="s">
        <v>959</v>
      </c>
      <c r="G385" t="s">
        <v>956</v>
      </c>
      <c r="I385" s="8">
        <v>50</v>
      </c>
    </row>
    <row r="386" spans="3:9" x14ac:dyDescent="0.3">
      <c r="C386" s="7">
        <v>46262</v>
      </c>
      <c r="D386" t="s">
        <v>23</v>
      </c>
      <c r="E386" t="s">
        <v>959</v>
      </c>
      <c r="G386" t="s">
        <v>471</v>
      </c>
      <c r="I386" s="8">
        <v>50</v>
      </c>
    </row>
    <row r="387" spans="3:9" x14ac:dyDescent="0.3">
      <c r="C387" s="7"/>
      <c r="I387" s="8"/>
    </row>
    <row r="388" spans="3:9" x14ac:dyDescent="0.3">
      <c r="C388" s="7"/>
      <c r="I388" s="8"/>
    </row>
    <row r="389" spans="3:9" x14ac:dyDescent="0.3">
      <c r="C389" s="7"/>
      <c r="I389" s="8"/>
    </row>
    <row r="390" spans="3:9" x14ac:dyDescent="0.3">
      <c r="C390" s="7"/>
      <c r="I390" s="8"/>
    </row>
    <row r="391" spans="3:9" x14ac:dyDescent="0.3">
      <c r="C391" s="7"/>
      <c r="I391" s="8"/>
    </row>
    <row r="392" spans="3:9" x14ac:dyDescent="0.3">
      <c r="C392" s="7"/>
      <c r="I392" s="8"/>
    </row>
    <row r="393" spans="3:9" x14ac:dyDescent="0.3">
      <c r="C393" s="7"/>
      <c r="I393" s="8"/>
    </row>
    <row r="394" spans="3:9" x14ac:dyDescent="0.3">
      <c r="C394" s="7"/>
      <c r="I394" s="8"/>
    </row>
    <row r="395" spans="3:9" x14ac:dyDescent="0.3">
      <c r="C395" s="7"/>
      <c r="I395" s="33"/>
    </row>
    <row r="396" spans="3:9" x14ac:dyDescent="0.3">
      <c r="C396" s="7"/>
      <c r="I396" s="8"/>
    </row>
    <row r="397" spans="3:9" x14ac:dyDescent="0.3">
      <c r="C397" s="7"/>
      <c r="G397" t="s">
        <v>484</v>
      </c>
      <c r="I397" s="8">
        <v>151.24</v>
      </c>
    </row>
    <row r="398" spans="3:9" x14ac:dyDescent="0.3">
      <c r="C398" s="7"/>
      <c r="I398" s="8"/>
    </row>
    <row r="399" spans="3:9" x14ac:dyDescent="0.3">
      <c r="C399" s="7"/>
      <c r="H399" s="16"/>
      <c r="I399" s="17">
        <f>SUM(I3:I398)</f>
        <v>61869.87</v>
      </c>
    </row>
    <row r="400" spans="3:9" x14ac:dyDescent="0.3">
      <c r="C400" s="7"/>
      <c r="I400" s="8">
        <v>61718.63</v>
      </c>
    </row>
    <row r="401" spans="3:14" x14ac:dyDescent="0.3">
      <c r="C401" s="7"/>
      <c r="I401" s="8">
        <f>I399-I400</f>
        <v>151.24000000000524</v>
      </c>
      <c r="N401" s="8"/>
    </row>
    <row r="402" spans="3:14" x14ac:dyDescent="0.3">
      <c r="C402" s="7"/>
      <c r="I402" s="8"/>
    </row>
    <row r="403" spans="3:14" x14ac:dyDescent="0.3">
      <c r="C403" s="7"/>
      <c r="I403" s="8"/>
    </row>
    <row r="404" spans="3:14" x14ac:dyDescent="0.3">
      <c r="C404" s="7"/>
      <c r="I404" s="8"/>
    </row>
    <row r="405" spans="3:14" x14ac:dyDescent="0.3">
      <c r="C405" s="7"/>
      <c r="I405" s="8"/>
    </row>
    <row r="406" spans="3:14" x14ac:dyDescent="0.3">
      <c r="C406" s="7"/>
      <c r="I406" s="8"/>
    </row>
    <row r="407" spans="3:14" x14ac:dyDescent="0.3">
      <c r="C407" s="7"/>
      <c r="I407" s="8"/>
      <c r="N407" s="9"/>
    </row>
    <row r="408" spans="3:14" x14ac:dyDescent="0.3">
      <c r="C408" s="7"/>
      <c r="I408" s="8"/>
    </row>
    <row r="409" spans="3:14" x14ac:dyDescent="0.3">
      <c r="C409" s="7"/>
      <c r="I409" s="8"/>
    </row>
    <row r="410" spans="3:14" x14ac:dyDescent="0.3">
      <c r="C410" s="7"/>
      <c r="I410" s="8"/>
    </row>
    <row r="411" spans="3:14" x14ac:dyDescent="0.3">
      <c r="C411" s="7"/>
      <c r="I411" s="8"/>
    </row>
    <row r="412" spans="3:14" x14ac:dyDescent="0.3">
      <c r="C412" s="7"/>
      <c r="I412" s="8"/>
    </row>
    <row r="414" spans="3:14" x14ac:dyDescent="0.3">
      <c r="I414" s="9">
        <f>SUM(I3:I413)</f>
        <v>185609.61</v>
      </c>
    </row>
    <row r="416" spans="3:14" x14ac:dyDescent="0.3">
      <c r="I416" s="9">
        <f>S125</f>
        <v>-300</v>
      </c>
    </row>
    <row r="418" spans="9:9" x14ac:dyDescent="0.3">
      <c r="I418" s="9">
        <f>SUM(I414:I416)</f>
        <v>185309.61</v>
      </c>
    </row>
    <row r="419" spans="9:9" x14ac:dyDescent="0.3">
      <c r="I419" s="9">
        <v>7409.63</v>
      </c>
    </row>
    <row r="420" spans="9:9" x14ac:dyDescent="0.3">
      <c r="I420" s="10">
        <f>I419-I418</f>
        <v>-177899.97999999998</v>
      </c>
    </row>
  </sheetData>
  <autoFilter ref="A2:AD392" xr:uid="{81C10B37-4D47-42D1-8552-4917E2AC3B19}"/>
  <mergeCells count="4">
    <mergeCell ref="A1:M1"/>
    <mergeCell ref="O1:V1"/>
    <mergeCell ref="X1:AD1"/>
    <mergeCell ref="AF1:AL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F37B-AD59-4E29-9648-4E7B93CF7411}">
  <dimension ref="A1:K505"/>
  <sheetViews>
    <sheetView topLeftCell="A481" zoomScale="90" zoomScaleNormal="90" workbookViewId="0">
      <selection activeCell="F505" sqref="F505"/>
    </sheetView>
  </sheetViews>
  <sheetFormatPr defaultRowHeight="14.4" x14ac:dyDescent="0.3"/>
  <cols>
    <col min="1" max="1" width="10.109375" bestFit="1" customWidth="1"/>
    <col min="3" max="3" width="75.109375" customWidth="1"/>
    <col min="4" max="4" width="13.21875" customWidth="1"/>
    <col min="5" max="5" width="11.109375" style="10" bestFit="1" customWidth="1"/>
    <col min="6" max="6" width="10.44140625" style="10" customWidth="1"/>
  </cols>
  <sheetData>
    <row r="1" spans="1:11" x14ac:dyDescent="0.3">
      <c r="A1" t="s">
        <v>13</v>
      </c>
      <c r="B1" t="s">
        <v>3</v>
      </c>
      <c r="C1" t="s">
        <v>14</v>
      </c>
      <c r="D1" t="s">
        <v>15</v>
      </c>
      <c r="E1" s="10" t="s">
        <v>16</v>
      </c>
      <c r="F1">
        <v>23491.01</v>
      </c>
      <c r="G1" t="s">
        <v>17</v>
      </c>
      <c r="H1" t="s">
        <v>18</v>
      </c>
      <c r="I1" t="s">
        <v>19</v>
      </c>
    </row>
    <row r="2" spans="1:11" x14ac:dyDescent="0.3">
      <c r="A2" s="7">
        <v>45901</v>
      </c>
      <c r="B2" t="s">
        <v>24</v>
      </c>
      <c r="C2" t="s">
        <v>493</v>
      </c>
      <c r="D2" s="8"/>
      <c r="E2" s="8">
        <v>50</v>
      </c>
      <c r="F2" s="32">
        <f t="shared" ref="F2:F65" si="0">F1+E2+D2</f>
        <v>23541.01</v>
      </c>
      <c r="G2">
        <v>23541.01</v>
      </c>
      <c r="H2" t="s">
        <v>21</v>
      </c>
      <c r="I2" t="s">
        <v>22</v>
      </c>
      <c r="K2" s="32">
        <f>F2-G2</f>
        <v>0</v>
      </c>
    </row>
    <row r="3" spans="1:11" x14ac:dyDescent="0.3">
      <c r="A3" s="7">
        <v>45901</v>
      </c>
      <c r="B3" t="s">
        <v>24</v>
      </c>
      <c r="C3" t="s">
        <v>494</v>
      </c>
      <c r="D3" s="8"/>
      <c r="E3" s="8">
        <v>50</v>
      </c>
      <c r="F3" s="32">
        <f t="shared" si="0"/>
        <v>23591.01</v>
      </c>
      <c r="G3">
        <v>23591.01</v>
      </c>
      <c r="H3" t="s">
        <v>21</v>
      </c>
      <c r="I3" t="s">
        <v>22</v>
      </c>
      <c r="K3" s="32">
        <f t="shared" ref="K3:K66" si="1">F3-G3</f>
        <v>0</v>
      </c>
    </row>
    <row r="4" spans="1:11" x14ac:dyDescent="0.3">
      <c r="A4" s="7">
        <v>45901</v>
      </c>
      <c r="B4" t="s">
        <v>24</v>
      </c>
      <c r="C4" t="s">
        <v>495</v>
      </c>
      <c r="D4" s="8"/>
      <c r="E4" s="8">
        <v>50</v>
      </c>
      <c r="F4" s="32">
        <f t="shared" si="0"/>
        <v>23641.01</v>
      </c>
      <c r="G4">
        <v>23641.01</v>
      </c>
      <c r="H4" t="s">
        <v>21</v>
      </c>
      <c r="I4" t="s">
        <v>22</v>
      </c>
      <c r="K4" s="32">
        <f t="shared" si="1"/>
        <v>0</v>
      </c>
    </row>
    <row r="5" spans="1:11" x14ac:dyDescent="0.3">
      <c r="A5" s="7">
        <v>45901</v>
      </c>
      <c r="B5" t="s">
        <v>24</v>
      </c>
      <c r="C5" t="s">
        <v>496</v>
      </c>
      <c r="D5" s="8"/>
      <c r="E5" s="8">
        <v>50</v>
      </c>
      <c r="F5" s="32">
        <f t="shared" si="0"/>
        <v>23691.01</v>
      </c>
      <c r="G5">
        <v>23691.01</v>
      </c>
      <c r="H5" t="s">
        <v>21</v>
      </c>
      <c r="I5" t="s">
        <v>22</v>
      </c>
      <c r="K5" s="32">
        <f t="shared" si="1"/>
        <v>0</v>
      </c>
    </row>
    <row r="6" spans="1:11" x14ac:dyDescent="0.3">
      <c r="A6" s="7">
        <v>45901</v>
      </c>
      <c r="B6" t="s">
        <v>24</v>
      </c>
      <c r="C6" t="s">
        <v>497</v>
      </c>
      <c r="D6" s="8"/>
      <c r="E6" s="8">
        <v>200</v>
      </c>
      <c r="F6" s="32">
        <f t="shared" si="0"/>
        <v>23891.01</v>
      </c>
      <c r="G6">
        <v>23891.01</v>
      </c>
      <c r="H6" t="s">
        <v>21</v>
      </c>
      <c r="I6" t="s">
        <v>22</v>
      </c>
      <c r="K6" s="32">
        <f t="shared" si="1"/>
        <v>0</v>
      </c>
    </row>
    <row r="7" spans="1:11" x14ac:dyDescent="0.3">
      <c r="A7" s="7">
        <v>45901</v>
      </c>
      <c r="B7" t="s">
        <v>24</v>
      </c>
      <c r="C7" t="s">
        <v>498</v>
      </c>
      <c r="D7" s="8"/>
      <c r="E7" s="8">
        <v>50</v>
      </c>
      <c r="F7" s="32">
        <f t="shared" si="0"/>
        <v>23941.01</v>
      </c>
      <c r="G7">
        <v>23941.01</v>
      </c>
      <c r="H7" t="s">
        <v>21</v>
      </c>
      <c r="I7" t="s">
        <v>22</v>
      </c>
      <c r="K7" s="32">
        <f t="shared" si="1"/>
        <v>0</v>
      </c>
    </row>
    <row r="8" spans="1:11" x14ac:dyDescent="0.3">
      <c r="A8" s="7">
        <v>45901</v>
      </c>
      <c r="B8" t="s">
        <v>24</v>
      </c>
      <c r="C8" t="s">
        <v>499</v>
      </c>
      <c r="D8" s="8"/>
      <c r="E8" s="8">
        <v>28</v>
      </c>
      <c r="F8" s="32">
        <f t="shared" si="0"/>
        <v>23969.01</v>
      </c>
      <c r="G8">
        <v>23969.01</v>
      </c>
      <c r="H8" t="s">
        <v>21</v>
      </c>
      <c r="I8" t="s">
        <v>22</v>
      </c>
      <c r="K8" s="32">
        <f t="shared" si="1"/>
        <v>0</v>
      </c>
    </row>
    <row r="9" spans="1:11" x14ac:dyDescent="0.3">
      <c r="A9" s="7">
        <v>45901</v>
      </c>
      <c r="B9" t="s">
        <v>24</v>
      </c>
      <c r="C9" t="s">
        <v>500</v>
      </c>
      <c r="D9" s="8"/>
      <c r="E9" s="8">
        <v>21</v>
      </c>
      <c r="F9" s="32">
        <f t="shared" si="0"/>
        <v>23990.01</v>
      </c>
      <c r="G9">
        <v>23990.01</v>
      </c>
      <c r="H9" t="s">
        <v>21</v>
      </c>
      <c r="I9" t="s">
        <v>22</v>
      </c>
      <c r="K9" s="32">
        <f t="shared" si="1"/>
        <v>0</v>
      </c>
    </row>
    <row r="10" spans="1:11" x14ac:dyDescent="0.3">
      <c r="A10" s="7">
        <v>45901</v>
      </c>
      <c r="B10" t="s">
        <v>24</v>
      </c>
      <c r="C10" t="s">
        <v>501</v>
      </c>
      <c r="D10" s="8"/>
      <c r="E10" s="8">
        <v>100</v>
      </c>
      <c r="F10" s="32">
        <f t="shared" si="0"/>
        <v>24090.01</v>
      </c>
      <c r="G10">
        <v>24090.01</v>
      </c>
      <c r="H10" t="s">
        <v>21</v>
      </c>
      <c r="I10" t="s">
        <v>22</v>
      </c>
      <c r="K10" s="32">
        <f t="shared" si="1"/>
        <v>0</v>
      </c>
    </row>
    <row r="11" spans="1:11" x14ac:dyDescent="0.3">
      <c r="A11" s="7">
        <v>45901</v>
      </c>
      <c r="B11" t="s">
        <v>24</v>
      </c>
      <c r="C11" t="s">
        <v>502</v>
      </c>
      <c r="D11" s="8"/>
      <c r="E11" s="8">
        <v>100</v>
      </c>
      <c r="F11" s="32">
        <f t="shared" si="0"/>
        <v>24190.01</v>
      </c>
      <c r="G11">
        <v>24190.01</v>
      </c>
      <c r="H11" t="s">
        <v>21</v>
      </c>
      <c r="I11" t="s">
        <v>22</v>
      </c>
      <c r="K11" s="32">
        <f t="shared" si="1"/>
        <v>0</v>
      </c>
    </row>
    <row r="12" spans="1:11" x14ac:dyDescent="0.3">
      <c r="A12" s="7">
        <v>45901</v>
      </c>
      <c r="B12" t="s">
        <v>23</v>
      </c>
      <c r="C12" t="s">
        <v>37</v>
      </c>
      <c r="D12" s="8"/>
      <c r="E12" s="8">
        <v>50</v>
      </c>
      <c r="F12" s="32">
        <f t="shared" si="0"/>
        <v>24240.01</v>
      </c>
      <c r="G12">
        <v>24240.01</v>
      </c>
      <c r="H12" t="s">
        <v>21</v>
      </c>
      <c r="I12" t="s">
        <v>22</v>
      </c>
      <c r="K12" s="32">
        <f t="shared" si="1"/>
        <v>0</v>
      </c>
    </row>
    <row r="13" spans="1:11" x14ac:dyDescent="0.3">
      <c r="A13" s="7">
        <v>45901</v>
      </c>
      <c r="B13" t="s">
        <v>23</v>
      </c>
      <c r="C13" t="s">
        <v>38</v>
      </c>
      <c r="D13" s="8"/>
      <c r="E13" s="8">
        <v>50</v>
      </c>
      <c r="F13" s="32">
        <f t="shared" si="0"/>
        <v>24290.01</v>
      </c>
      <c r="G13">
        <v>24290.01</v>
      </c>
      <c r="H13" t="s">
        <v>21</v>
      </c>
      <c r="I13" t="s">
        <v>22</v>
      </c>
      <c r="K13" s="32">
        <f t="shared" si="1"/>
        <v>0</v>
      </c>
    </row>
    <row r="14" spans="1:11" x14ac:dyDescent="0.3">
      <c r="A14" s="7">
        <v>45901</v>
      </c>
      <c r="B14" t="s">
        <v>23</v>
      </c>
      <c r="C14" t="s">
        <v>503</v>
      </c>
      <c r="D14" s="8"/>
      <c r="E14" s="8">
        <v>100</v>
      </c>
      <c r="F14" s="32">
        <f t="shared" si="0"/>
        <v>24390.01</v>
      </c>
      <c r="G14">
        <v>24390.01</v>
      </c>
      <c r="H14" t="s">
        <v>21</v>
      </c>
      <c r="I14" t="s">
        <v>22</v>
      </c>
      <c r="K14" s="32">
        <f t="shared" si="1"/>
        <v>0</v>
      </c>
    </row>
    <row r="15" spans="1:11" x14ac:dyDescent="0.3">
      <c r="A15" s="7">
        <v>45901</v>
      </c>
      <c r="B15" t="s">
        <v>23</v>
      </c>
      <c r="C15" t="s">
        <v>504</v>
      </c>
      <c r="D15" s="8">
        <v>-50</v>
      </c>
      <c r="E15" s="8"/>
      <c r="F15" s="32">
        <f t="shared" si="0"/>
        <v>24340.01</v>
      </c>
      <c r="G15">
        <v>24340.01</v>
      </c>
      <c r="H15" t="s">
        <v>21</v>
      </c>
      <c r="I15" t="s">
        <v>22</v>
      </c>
      <c r="K15" s="32">
        <f t="shared" si="1"/>
        <v>0</v>
      </c>
    </row>
    <row r="16" spans="1:11" x14ac:dyDescent="0.3">
      <c r="A16" s="7">
        <v>45901</v>
      </c>
      <c r="B16" t="s">
        <v>23</v>
      </c>
      <c r="C16" t="s">
        <v>505</v>
      </c>
      <c r="D16" s="8">
        <v>-1631.44</v>
      </c>
      <c r="E16" s="8"/>
      <c r="F16" s="32">
        <f t="shared" si="0"/>
        <v>22708.57</v>
      </c>
      <c r="G16">
        <v>22708.57</v>
      </c>
      <c r="H16" t="s">
        <v>21</v>
      </c>
      <c r="I16" t="s">
        <v>22</v>
      </c>
      <c r="K16" s="32">
        <f t="shared" si="1"/>
        <v>0</v>
      </c>
    </row>
    <row r="17" spans="1:11" x14ac:dyDescent="0.3">
      <c r="A17" s="7">
        <v>45902</v>
      </c>
      <c r="B17" t="s">
        <v>24</v>
      </c>
      <c r="C17" t="s">
        <v>506</v>
      </c>
      <c r="D17" s="8"/>
      <c r="E17" s="8">
        <v>100</v>
      </c>
      <c r="F17" s="32">
        <f t="shared" si="0"/>
        <v>22808.57</v>
      </c>
      <c r="G17">
        <v>22808.57</v>
      </c>
      <c r="H17" t="s">
        <v>21</v>
      </c>
      <c r="I17" t="s">
        <v>22</v>
      </c>
      <c r="K17" s="32">
        <f t="shared" si="1"/>
        <v>0</v>
      </c>
    </row>
    <row r="18" spans="1:11" x14ac:dyDescent="0.3">
      <c r="A18" s="7">
        <v>45902</v>
      </c>
      <c r="B18" t="s">
        <v>24</v>
      </c>
      <c r="C18" t="s">
        <v>507</v>
      </c>
      <c r="D18" s="8"/>
      <c r="E18" s="8">
        <v>14</v>
      </c>
      <c r="F18" s="32">
        <f t="shared" si="0"/>
        <v>22822.57</v>
      </c>
      <c r="G18">
        <v>22822.57</v>
      </c>
      <c r="H18" t="s">
        <v>21</v>
      </c>
      <c r="I18" t="s">
        <v>22</v>
      </c>
      <c r="K18" s="32">
        <f t="shared" si="1"/>
        <v>0</v>
      </c>
    </row>
    <row r="19" spans="1:11" x14ac:dyDescent="0.3">
      <c r="A19" s="7">
        <v>45902</v>
      </c>
      <c r="B19" t="s">
        <v>24</v>
      </c>
      <c r="C19" t="s">
        <v>508</v>
      </c>
      <c r="D19" s="8"/>
      <c r="E19" s="8">
        <v>50</v>
      </c>
      <c r="F19" s="32">
        <f t="shared" si="0"/>
        <v>22872.57</v>
      </c>
      <c r="G19">
        <v>22872.57</v>
      </c>
      <c r="H19" t="s">
        <v>21</v>
      </c>
      <c r="I19" t="s">
        <v>22</v>
      </c>
      <c r="K19" s="32">
        <f t="shared" si="1"/>
        <v>0</v>
      </c>
    </row>
    <row r="20" spans="1:11" x14ac:dyDescent="0.3">
      <c r="A20" s="7">
        <v>45902</v>
      </c>
      <c r="B20" t="s">
        <v>24</v>
      </c>
      <c r="C20" t="s">
        <v>509</v>
      </c>
      <c r="D20" s="8"/>
      <c r="E20" s="8">
        <v>50</v>
      </c>
      <c r="F20" s="32">
        <f t="shared" si="0"/>
        <v>22922.57</v>
      </c>
      <c r="G20">
        <v>22922.57</v>
      </c>
      <c r="H20" t="s">
        <v>21</v>
      </c>
      <c r="I20" t="s">
        <v>22</v>
      </c>
      <c r="K20" s="32">
        <f t="shared" si="1"/>
        <v>0</v>
      </c>
    </row>
    <row r="21" spans="1:11" x14ac:dyDescent="0.3">
      <c r="A21" s="7">
        <v>45902</v>
      </c>
      <c r="B21" t="s">
        <v>24</v>
      </c>
      <c r="C21" t="s">
        <v>510</v>
      </c>
      <c r="D21" s="8"/>
      <c r="E21" s="8">
        <v>100</v>
      </c>
      <c r="F21" s="32">
        <f t="shared" si="0"/>
        <v>23022.57</v>
      </c>
      <c r="G21">
        <v>23022.57</v>
      </c>
      <c r="H21" t="s">
        <v>21</v>
      </c>
      <c r="I21" t="s">
        <v>22</v>
      </c>
      <c r="K21" s="32">
        <f t="shared" si="1"/>
        <v>0</v>
      </c>
    </row>
    <row r="22" spans="1:11" x14ac:dyDescent="0.3">
      <c r="A22" s="7">
        <v>45902</v>
      </c>
      <c r="B22" t="s">
        <v>23</v>
      </c>
      <c r="C22" t="s">
        <v>275</v>
      </c>
      <c r="D22" s="8"/>
      <c r="E22" s="8">
        <v>50</v>
      </c>
      <c r="F22" s="32">
        <f t="shared" si="0"/>
        <v>23072.57</v>
      </c>
      <c r="G22">
        <v>23072.57</v>
      </c>
      <c r="H22" t="s">
        <v>21</v>
      </c>
      <c r="I22" t="s">
        <v>22</v>
      </c>
      <c r="K22" s="32">
        <f t="shared" si="1"/>
        <v>0</v>
      </c>
    </row>
    <row r="23" spans="1:11" x14ac:dyDescent="0.3">
      <c r="A23" s="7">
        <v>45903</v>
      </c>
      <c r="B23" t="s">
        <v>24</v>
      </c>
      <c r="C23" t="s">
        <v>511</v>
      </c>
      <c r="D23" s="8"/>
      <c r="E23" s="8">
        <v>100</v>
      </c>
      <c r="F23" s="32">
        <f t="shared" si="0"/>
        <v>23172.57</v>
      </c>
      <c r="G23">
        <v>23172.57</v>
      </c>
      <c r="H23" t="s">
        <v>21</v>
      </c>
      <c r="I23" t="s">
        <v>22</v>
      </c>
      <c r="K23" s="32">
        <f t="shared" si="1"/>
        <v>0</v>
      </c>
    </row>
    <row r="24" spans="1:11" x14ac:dyDescent="0.3">
      <c r="A24" s="7">
        <v>45903</v>
      </c>
      <c r="B24" t="s">
        <v>24</v>
      </c>
      <c r="C24" t="s">
        <v>512</v>
      </c>
      <c r="D24" s="8"/>
      <c r="E24" s="8">
        <v>50</v>
      </c>
      <c r="F24" s="32">
        <f t="shared" si="0"/>
        <v>23222.57</v>
      </c>
      <c r="G24">
        <v>23222.57</v>
      </c>
      <c r="H24" t="s">
        <v>21</v>
      </c>
      <c r="I24" t="s">
        <v>22</v>
      </c>
      <c r="K24" s="32">
        <f t="shared" si="1"/>
        <v>0</v>
      </c>
    </row>
    <row r="25" spans="1:11" x14ac:dyDescent="0.3">
      <c r="A25" s="7">
        <v>45903</v>
      </c>
      <c r="B25" t="s">
        <v>24</v>
      </c>
      <c r="C25" t="s">
        <v>513</v>
      </c>
      <c r="D25" s="8"/>
      <c r="E25" s="8">
        <v>50</v>
      </c>
      <c r="F25" s="32">
        <f t="shared" si="0"/>
        <v>23272.57</v>
      </c>
      <c r="G25">
        <v>23272.57</v>
      </c>
      <c r="H25" t="s">
        <v>21</v>
      </c>
      <c r="I25" t="s">
        <v>22</v>
      </c>
      <c r="K25" s="32">
        <f t="shared" si="1"/>
        <v>0</v>
      </c>
    </row>
    <row r="26" spans="1:11" x14ac:dyDescent="0.3">
      <c r="A26" s="7">
        <v>45903</v>
      </c>
      <c r="B26" t="s">
        <v>23</v>
      </c>
      <c r="C26" t="s">
        <v>514</v>
      </c>
      <c r="D26" s="8">
        <v>-59.8</v>
      </c>
      <c r="E26" s="8"/>
      <c r="F26" s="32">
        <f t="shared" si="0"/>
        <v>23212.77</v>
      </c>
      <c r="G26">
        <v>23212.77</v>
      </c>
      <c r="H26" t="s">
        <v>21</v>
      </c>
      <c r="I26" t="s">
        <v>22</v>
      </c>
      <c r="K26" s="32">
        <f t="shared" si="1"/>
        <v>0</v>
      </c>
    </row>
    <row r="27" spans="1:11" x14ac:dyDescent="0.3">
      <c r="A27" s="7">
        <v>45904</v>
      </c>
      <c r="B27" t="s">
        <v>24</v>
      </c>
      <c r="C27" t="s">
        <v>515</v>
      </c>
      <c r="D27" s="8"/>
      <c r="E27" s="8">
        <v>600</v>
      </c>
      <c r="F27" s="32">
        <f t="shared" si="0"/>
        <v>23812.77</v>
      </c>
      <c r="G27">
        <v>23812.77</v>
      </c>
      <c r="H27" t="s">
        <v>21</v>
      </c>
      <c r="I27" t="s">
        <v>22</v>
      </c>
      <c r="K27" s="32">
        <f t="shared" si="1"/>
        <v>0</v>
      </c>
    </row>
    <row r="28" spans="1:11" x14ac:dyDescent="0.3">
      <c r="A28" s="7">
        <v>45904</v>
      </c>
      <c r="B28" t="s">
        <v>24</v>
      </c>
      <c r="C28" t="s">
        <v>516</v>
      </c>
      <c r="D28" s="8"/>
      <c r="E28" s="8">
        <v>5</v>
      </c>
      <c r="F28" s="32">
        <f t="shared" si="0"/>
        <v>23817.77</v>
      </c>
      <c r="G28">
        <v>23817.77</v>
      </c>
      <c r="H28" t="s">
        <v>21</v>
      </c>
      <c r="I28" t="s">
        <v>22</v>
      </c>
      <c r="K28" s="32">
        <f t="shared" si="1"/>
        <v>0</v>
      </c>
    </row>
    <row r="29" spans="1:11" x14ac:dyDescent="0.3">
      <c r="A29" s="7">
        <v>45904</v>
      </c>
      <c r="B29" t="s">
        <v>23</v>
      </c>
      <c r="C29" t="s">
        <v>471</v>
      </c>
      <c r="D29" s="8"/>
      <c r="E29" s="8">
        <v>50</v>
      </c>
      <c r="F29" s="32">
        <f t="shared" si="0"/>
        <v>23867.77</v>
      </c>
      <c r="G29">
        <v>23867.77</v>
      </c>
      <c r="H29" t="s">
        <v>21</v>
      </c>
      <c r="I29" t="s">
        <v>22</v>
      </c>
      <c r="K29" s="32">
        <f t="shared" si="1"/>
        <v>0</v>
      </c>
    </row>
    <row r="30" spans="1:11" x14ac:dyDescent="0.3">
      <c r="A30" s="7">
        <v>45905</v>
      </c>
      <c r="B30" t="s">
        <v>24</v>
      </c>
      <c r="C30" t="s">
        <v>517</v>
      </c>
      <c r="D30" s="8"/>
      <c r="E30" s="8">
        <v>50</v>
      </c>
      <c r="F30" s="32">
        <f t="shared" si="0"/>
        <v>23917.77</v>
      </c>
      <c r="G30">
        <v>23917.77</v>
      </c>
      <c r="H30" t="s">
        <v>21</v>
      </c>
      <c r="I30" t="s">
        <v>22</v>
      </c>
      <c r="K30" s="32">
        <f t="shared" si="1"/>
        <v>0</v>
      </c>
    </row>
    <row r="31" spans="1:11" x14ac:dyDescent="0.3">
      <c r="A31" s="7">
        <v>45905</v>
      </c>
      <c r="B31" t="s">
        <v>24</v>
      </c>
      <c r="C31" t="s">
        <v>518</v>
      </c>
      <c r="D31" s="8"/>
      <c r="E31" s="8">
        <v>64.56</v>
      </c>
      <c r="F31" s="32">
        <f t="shared" si="0"/>
        <v>23982.33</v>
      </c>
      <c r="G31">
        <v>23982.33</v>
      </c>
      <c r="H31" t="s">
        <v>21</v>
      </c>
      <c r="I31" t="s">
        <v>22</v>
      </c>
      <c r="K31" s="32">
        <f t="shared" si="1"/>
        <v>0</v>
      </c>
    </row>
    <row r="32" spans="1:11" x14ac:dyDescent="0.3">
      <c r="A32" s="7">
        <v>45905</v>
      </c>
      <c r="B32" t="s">
        <v>23</v>
      </c>
      <c r="C32" t="s">
        <v>468</v>
      </c>
      <c r="D32" s="8"/>
      <c r="E32" s="8">
        <v>50</v>
      </c>
      <c r="F32" s="32">
        <f t="shared" si="0"/>
        <v>24032.33</v>
      </c>
      <c r="G32">
        <v>24032.33</v>
      </c>
      <c r="H32" t="s">
        <v>21</v>
      </c>
      <c r="I32" t="s">
        <v>22</v>
      </c>
      <c r="K32" s="32">
        <f t="shared" si="1"/>
        <v>0</v>
      </c>
    </row>
    <row r="33" spans="1:11" x14ac:dyDescent="0.3">
      <c r="A33" s="7">
        <v>45908</v>
      </c>
      <c r="B33" t="s">
        <v>24</v>
      </c>
      <c r="C33" t="s">
        <v>519</v>
      </c>
      <c r="D33" s="8"/>
      <c r="E33" s="8">
        <v>50</v>
      </c>
      <c r="F33" s="32">
        <f t="shared" si="0"/>
        <v>24082.33</v>
      </c>
      <c r="G33">
        <v>24082.33</v>
      </c>
      <c r="H33" t="s">
        <v>21</v>
      </c>
      <c r="I33" t="s">
        <v>22</v>
      </c>
      <c r="K33" s="32">
        <f t="shared" si="1"/>
        <v>0</v>
      </c>
    </row>
    <row r="34" spans="1:11" x14ac:dyDescent="0.3">
      <c r="A34" s="7">
        <v>45908</v>
      </c>
      <c r="B34" t="s">
        <v>24</v>
      </c>
      <c r="C34" t="s">
        <v>520</v>
      </c>
      <c r="D34" s="8"/>
      <c r="E34" s="8">
        <v>50</v>
      </c>
      <c r="F34" s="32">
        <f t="shared" si="0"/>
        <v>24132.33</v>
      </c>
      <c r="G34">
        <v>24132.33</v>
      </c>
      <c r="H34" t="s">
        <v>21</v>
      </c>
      <c r="I34" t="s">
        <v>22</v>
      </c>
      <c r="K34" s="32">
        <f t="shared" si="1"/>
        <v>0</v>
      </c>
    </row>
    <row r="35" spans="1:11" x14ac:dyDescent="0.3">
      <c r="A35" s="7">
        <v>45908</v>
      </c>
      <c r="B35" t="s">
        <v>23</v>
      </c>
      <c r="C35" t="s">
        <v>521</v>
      </c>
      <c r="D35" s="8">
        <v>-68.33</v>
      </c>
      <c r="E35" s="8"/>
      <c r="F35" s="32">
        <f t="shared" si="0"/>
        <v>24064</v>
      </c>
      <c r="G35">
        <v>24064</v>
      </c>
      <c r="H35" t="s">
        <v>21</v>
      </c>
      <c r="I35" t="s">
        <v>22</v>
      </c>
      <c r="K35" s="32">
        <f t="shared" si="1"/>
        <v>0</v>
      </c>
    </row>
    <row r="36" spans="1:11" x14ac:dyDescent="0.3">
      <c r="A36" s="7">
        <v>45910</v>
      </c>
      <c r="B36" t="s">
        <v>24</v>
      </c>
      <c r="C36" t="s">
        <v>522</v>
      </c>
      <c r="D36" s="8"/>
      <c r="E36" s="8">
        <v>50</v>
      </c>
      <c r="F36" s="32">
        <f t="shared" si="0"/>
        <v>24114</v>
      </c>
      <c r="G36">
        <v>24114</v>
      </c>
      <c r="H36" t="s">
        <v>21</v>
      </c>
      <c r="I36" t="s">
        <v>22</v>
      </c>
      <c r="K36" s="32">
        <f t="shared" si="1"/>
        <v>0</v>
      </c>
    </row>
    <row r="37" spans="1:11" x14ac:dyDescent="0.3">
      <c r="A37" s="7">
        <v>45910</v>
      </c>
      <c r="B37" t="s">
        <v>24</v>
      </c>
      <c r="C37" t="s">
        <v>523</v>
      </c>
      <c r="D37" s="8"/>
      <c r="E37" s="8">
        <v>50</v>
      </c>
      <c r="F37" s="32">
        <f t="shared" si="0"/>
        <v>24164</v>
      </c>
      <c r="G37">
        <v>24164</v>
      </c>
      <c r="H37" t="s">
        <v>21</v>
      </c>
      <c r="I37" t="s">
        <v>22</v>
      </c>
      <c r="K37" s="32">
        <f t="shared" si="1"/>
        <v>0</v>
      </c>
    </row>
    <row r="38" spans="1:11" x14ac:dyDescent="0.3">
      <c r="A38" s="7">
        <v>45915</v>
      </c>
      <c r="B38" t="s">
        <v>23</v>
      </c>
      <c r="C38" t="s">
        <v>27</v>
      </c>
      <c r="D38" s="8"/>
      <c r="E38" s="8">
        <v>50</v>
      </c>
      <c r="F38" s="32">
        <f t="shared" si="0"/>
        <v>24214</v>
      </c>
      <c r="G38">
        <v>24214</v>
      </c>
      <c r="H38" t="s">
        <v>21</v>
      </c>
      <c r="I38" t="s">
        <v>22</v>
      </c>
      <c r="K38" s="32">
        <f t="shared" si="1"/>
        <v>0</v>
      </c>
    </row>
    <row r="39" spans="1:11" x14ac:dyDescent="0.3">
      <c r="A39" s="7">
        <v>45915</v>
      </c>
      <c r="B39" t="s">
        <v>23</v>
      </c>
      <c r="C39" t="s">
        <v>524</v>
      </c>
      <c r="D39" s="8"/>
      <c r="E39" s="8">
        <v>70</v>
      </c>
      <c r="F39" s="32">
        <f t="shared" si="0"/>
        <v>24284</v>
      </c>
      <c r="G39">
        <v>24284</v>
      </c>
      <c r="H39" t="s">
        <v>21</v>
      </c>
      <c r="I39" t="s">
        <v>22</v>
      </c>
      <c r="K39" s="32">
        <f t="shared" si="1"/>
        <v>0</v>
      </c>
    </row>
    <row r="40" spans="1:11" x14ac:dyDescent="0.3">
      <c r="A40" s="7">
        <v>45915</v>
      </c>
      <c r="B40" t="s">
        <v>23</v>
      </c>
      <c r="C40" t="s">
        <v>525</v>
      </c>
      <c r="D40" s="8"/>
      <c r="E40" s="8">
        <v>70</v>
      </c>
      <c r="F40" s="32">
        <f t="shared" si="0"/>
        <v>24354</v>
      </c>
      <c r="G40">
        <v>24354</v>
      </c>
      <c r="H40" t="s">
        <v>21</v>
      </c>
      <c r="I40" t="s">
        <v>22</v>
      </c>
      <c r="K40" s="32">
        <f t="shared" si="1"/>
        <v>0</v>
      </c>
    </row>
    <row r="41" spans="1:11" x14ac:dyDescent="0.3">
      <c r="A41" s="7">
        <v>45918</v>
      </c>
      <c r="B41" t="s">
        <v>24</v>
      </c>
      <c r="C41" t="s">
        <v>526</v>
      </c>
      <c r="D41" s="8"/>
      <c r="E41" s="8">
        <v>50</v>
      </c>
      <c r="F41" s="32">
        <f t="shared" si="0"/>
        <v>24404</v>
      </c>
      <c r="G41">
        <v>24404</v>
      </c>
      <c r="H41" t="s">
        <v>21</v>
      </c>
      <c r="I41" t="s">
        <v>22</v>
      </c>
      <c r="K41" s="32">
        <f t="shared" si="1"/>
        <v>0</v>
      </c>
    </row>
    <row r="42" spans="1:11" x14ac:dyDescent="0.3">
      <c r="A42" s="7">
        <v>45918</v>
      </c>
      <c r="B42" t="s">
        <v>24</v>
      </c>
      <c r="C42" t="s">
        <v>527</v>
      </c>
      <c r="D42" s="8"/>
      <c r="E42" s="8">
        <v>50</v>
      </c>
      <c r="F42" s="32">
        <f t="shared" si="0"/>
        <v>24454</v>
      </c>
      <c r="G42">
        <v>24454</v>
      </c>
      <c r="H42" t="s">
        <v>21</v>
      </c>
      <c r="I42" t="s">
        <v>22</v>
      </c>
      <c r="K42" s="32">
        <f t="shared" si="1"/>
        <v>0</v>
      </c>
    </row>
    <row r="43" spans="1:11" x14ac:dyDescent="0.3">
      <c r="A43" s="7">
        <v>45918</v>
      </c>
      <c r="B43" t="s">
        <v>24</v>
      </c>
      <c r="C43" t="s">
        <v>528</v>
      </c>
      <c r="D43" s="8"/>
      <c r="E43" s="8">
        <v>50</v>
      </c>
      <c r="F43" s="32">
        <f t="shared" si="0"/>
        <v>24504</v>
      </c>
      <c r="G43">
        <v>24504</v>
      </c>
      <c r="H43" t="s">
        <v>21</v>
      </c>
      <c r="I43" t="s">
        <v>22</v>
      </c>
      <c r="K43" s="32">
        <f t="shared" si="1"/>
        <v>0</v>
      </c>
    </row>
    <row r="44" spans="1:11" x14ac:dyDescent="0.3">
      <c r="A44" s="7">
        <v>45918</v>
      </c>
      <c r="B44" t="s">
        <v>24</v>
      </c>
      <c r="C44" t="s">
        <v>529</v>
      </c>
      <c r="D44" s="8"/>
      <c r="E44" s="8">
        <v>50</v>
      </c>
      <c r="F44" s="32">
        <f t="shared" si="0"/>
        <v>24554</v>
      </c>
      <c r="G44">
        <v>24554</v>
      </c>
      <c r="H44" t="s">
        <v>21</v>
      </c>
      <c r="I44" t="s">
        <v>22</v>
      </c>
      <c r="K44" s="32">
        <f t="shared" si="1"/>
        <v>0</v>
      </c>
    </row>
    <row r="45" spans="1:11" x14ac:dyDescent="0.3">
      <c r="A45" s="7">
        <v>45919</v>
      </c>
      <c r="B45" t="s">
        <v>24</v>
      </c>
      <c r="C45" t="s">
        <v>530</v>
      </c>
      <c r="D45" s="8"/>
      <c r="E45" s="8">
        <v>84</v>
      </c>
      <c r="F45" s="32">
        <f t="shared" si="0"/>
        <v>24638</v>
      </c>
      <c r="G45">
        <v>24638</v>
      </c>
      <c r="H45" t="s">
        <v>21</v>
      </c>
      <c r="I45" t="s">
        <v>22</v>
      </c>
      <c r="K45" s="32">
        <f t="shared" si="1"/>
        <v>0</v>
      </c>
    </row>
    <row r="46" spans="1:11" x14ac:dyDescent="0.3">
      <c r="A46" s="7">
        <v>45922</v>
      </c>
      <c r="B46" t="s">
        <v>24</v>
      </c>
      <c r="C46" t="s">
        <v>531</v>
      </c>
      <c r="D46" s="8"/>
      <c r="E46" s="8">
        <v>100</v>
      </c>
      <c r="F46" s="32">
        <f t="shared" si="0"/>
        <v>24738</v>
      </c>
      <c r="G46">
        <v>24738</v>
      </c>
      <c r="H46" t="s">
        <v>21</v>
      </c>
      <c r="I46" t="s">
        <v>22</v>
      </c>
      <c r="K46" s="32">
        <f t="shared" si="1"/>
        <v>0</v>
      </c>
    </row>
    <row r="47" spans="1:11" x14ac:dyDescent="0.3">
      <c r="A47" s="7">
        <v>45922</v>
      </c>
      <c r="B47" t="s">
        <v>24</v>
      </c>
      <c r="C47" t="s">
        <v>532</v>
      </c>
      <c r="D47" s="8"/>
      <c r="E47" s="8">
        <v>100</v>
      </c>
      <c r="F47" s="32">
        <f t="shared" si="0"/>
        <v>24838</v>
      </c>
      <c r="G47">
        <v>24838</v>
      </c>
      <c r="H47" t="s">
        <v>21</v>
      </c>
      <c r="I47" t="s">
        <v>22</v>
      </c>
      <c r="K47" s="32">
        <f t="shared" si="1"/>
        <v>0</v>
      </c>
    </row>
    <row r="48" spans="1:11" x14ac:dyDescent="0.3">
      <c r="A48" s="7">
        <v>45922</v>
      </c>
      <c r="B48" t="s">
        <v>24</v>
      </c>
      <c r="C48" t="s">
        <v>533</v>
      </c>
      <c r="D48" s="8"/>
      <c r="E48" s="8">
        <v>50</v>
      </c>
      <c r="F48" s="32">
        <f t="shared" si="0"/>
        <v>24888</v>
      </c>
      <c r="G48">
        <v>24888</v>
      </c>
      <c r="H48" t="s">
        <v>21</v>
      </c>
      <c r="I48" t="s">
        <v>22</v>
      </c>
      <c r="K48" s="32">
        <f t="shared" si="1"/>
        <v>0</v>
      </c>
    </row>
    <row r="49" spans="1:11" x14ac:dyDescent="0.3">
      <c r="A49" s="7">
        <v>45922</v>
      </c>
      <c r="B49" t="s">
        <v>23</v>
      </c>
      <c r="C49" t="s">
        <v>26</v>
      </c>
      <c r="D49" s="8"/>
      <c r="E49" s="8">
        <v>50</v>
      </c>
      <c r="F49" s="32">
        <f t="shared" si="0"/>
        <v>24938</v>
      </c>
      <c r="G49">
        <v>24938</v>
      </c>
      <c r="H49" t="s">
        <v>21</v>
      </c>
      <c r="I49" t="s">
        <v>22</v>
      </c>
      <c r="K49" s="32">
        <f t="shared" si="1"/>
        <v>0</v>
      </c>
    </row>
    <row r="50" spans="1:11" x14ac:dyDescent="0.3">
      <c r="A50" s="7">
        <v>45922</v>
      </c>
      <c r="B50" t="s">
        <v>23</v>
      </c>
      <c r="C50" t="s">
        <v>534</v>
      </c>
      <c r="D50" s="8"/>
      <c r="E50" s="8">
        <v>100</v>
      </c>
      <c r="F50" s="32">
        <f t="shared" si="0"/>
        <v>25038</v>
      </c>
      <c r="G50">
        <v>25038</v>
      </c>
      <c r="H50" t="s">
        <v>21</v>
      </c>
      <c r="I50" t="s">
        <v>22</v>
      </c>
      <c r="K50" s="32">
        <f t="shared" si="1"/>
        <v>0</v>
      </c>
    </row>
    <row r="51" spans="1:11" x14ac:dyDescent="0.3">
      <c r="A51" s="7">
        <v>45923</v>
      </c>
      <c r="B51" t="s">
        <v>24</v>
      </c>
      <c r="C51" t="s">
        <v>535</v>
      </c>
      <c r="D51" s="8"/>
      <c r="E51" s="8">
        <v>50</v>
      </c>
      <c r="F51" s="32">
        <f t="shared" si="0"/>
        <v>25088</v>
      </c>
      <c r="G51">
        <v>25088</v>
      </c>
      <c r="H51" t="s">
        <v>21</v>
      </c>
      <c r="I51" t="s">
        <v>22</v>
      </c>
      <c r="K51" s="32">
        <f t="shared" si="1"/>
        <v>0</v>
      </c>
    </row>
    <row r="52" spans="1:11" x14ac:dyDescent="0.3">
      <c r="A52" s="7">
        <v>45924</v>
      </c>
      <c r="B52" t="s">
        <v>24</v>
      </c>
      <c r="C52" t="s">
        <v>536</v>
      </c>
      <c r="D52" s="8"/>
      <c r="E52" s="8">
        <v>50</v>
      </c>
      <c r="F52" s="32">
        <f t="shared" si="0"/>
        <v>25138</v>
      </c>
      <c r="G52">
        <v>25138</v>
      </c>
      <c r="H52" t="s">
        <v>21</v>
      </c>
      <c r="I52" t="s">
        <v>22</v>
      </c>
      <c r="K52" s="32">
        <f t="shared" si="1"/>
        <v>0</v>
      </c>
    </row>
    <row r="53" spans="1:11" x14ac:dyDescent="0.3">
      <c r="A53" s="7">
        <v>45924</v>
      </c>
      <c r="B53" t="s">
        <v>24</v>
      </c>
      <c r="C53" t="s">
        <v>537</v>
      </c>
      <c r="D53" s="8"/>
      <c r="E53" s="8">
        <v>21</v>
      </c>
      <c r="F53" s="32">
        <f t="shared" si="0"/>
        <v>25159</v>
      </c>
      <c r="G53">
        <v>25159</v>
      </c>
      <c r="H53" t="s">
        <v>21</v>
      </c>
      <c r="I53" t="s">
        <v>22</v>
      </c>
      <c r="K53" s="32">
        <f t="shared" si="1"/>
        <v>0</v>
      </c>
    </row>
    <row r="54" spans="1:11" x14ac:dyDescent="0.3">
      <c r="A54" s="7">
        <v>45924</v>
      </c>
      <c r="B54" t="s">
        <v>24</v>
      </c>
      <c r="C54" t="s">
        <v>538</v>
      </c>
      <c r="D54" s="8"/>
      <c r="E54" s="8">
        <v>154</v>
      </c>
      <c r="F54" s="32">
        <f t="shared" si="0"/>
        <v>25313</v>
      </c>
      <c r="G54">
        <v>25313</v>
      </c>
      <c r="H54" t="s">
        <v>21</v>
      </c>
      <c r="I54" t="s">
        <v>22</v>
      </c>
      <c r="K54" s="32">
        <f t="shared" si="1"/>
        <v>0</v>
      </c>
    </row>
    <row r="55" spans="1:11" x14ac:dyDescent="0.3">
      <c r="A55" s="7">
        <v>45924</v>
      </c>
      <c r="B55" t="s">
        <v>23</v>
      </c>
      <c r="C55" t="s">
        <v>539</v>
      </c>
      <c r="D55" s="8">
        <v>-10</v>
      </c>
      <c r="E55" s="8"/>
      <c r="F55" s="32">
        <f t="shared" si="0"/>
        <v>25303</v>
      </c>
      <c r="G55">
        <v>25303</v>
      </c>
      <c r="H55" t="s">
        <v>21</v>
      </c>
      <c r="I55" t="s">
        <v>22</v>
      </c>
      <c r="K55" s="32">
        <f t="shared" si="1"/>
        <v>0</v>
      </c>
    </row>
    <row r="56" spans="1:11" x14ac:dyDescent="0.3">
      <c r="A56" s="7">
        <v>45924</v>
      </c>
      <c r="B56" t="s">
        <v>20</v>
      </c>
      <c r="C56" t="s">
        <v>540</v>
      </c>
      <c r="D56" s="8">
        <v>-35.94</v>
      </c>
      <c r="E56" s="8"/>
      <c r="F56" s="32">
        <f t="shared" si="0"/>
        <v>25267.06</v>
      </c>
      <c r="G56">
        <v>25267.06</v>
      </c>
      <c r="H56" t="s">
        <v>21</v>
      </c>
      <c r="I56" t="s">
        <v>22</v>
      </c>
      <c r="K56" s="32">
        <f t="shared" si="1"/>
        <v>0</v>
      </c>
    </row>
    <row r="57" spans="1:11" x14ac:dyDescent="0.3">
      <c r="A57" s="7">
        <v>45925</v>
      </c>
      <c r="B57" t="s">
        <v>24</v>
      </c>
      <c r="C57" t="s">
        <v>541</v>
      </c>
      <c r="D57" s="8"/>
      <c r="E57" s="8">
        <v>50</v>
      </c>
      <c r="F57" s="32">
        <f t="shared" si="0"/>
        <v>25317.06</v>
      </c>
      <c r="G57">
        <v>25317.06</v>
      </c>
      <c r="H57" t="s">
        <v>21</v>
      </c>
      <c r="I57" t="s">
        <v>22</v>
      </c>
      <c r="K57" s="32">
        <f t="shared" si="1"/>
        <v>0</v>
      </c>
    </row>
    <row r="58" spans="1:11" x14ac:dyDescent="0.3">
      <c r="A58" s="7">
        <v>45925</v>
      </c>
      <c r="B58" t="s">
        <v>24</v>
      </c>
      <c r="C58" t="s">
        <v>542</v>
      </c>
      <c r="D58" s="8"/>
      <c r="E58" s="8">
        <v>50</v>
      </c>
      <c r="F58" s="32">
        <f t="shared" si="0"/>
        <v>25367.06</v>
      </c>
      <c r="G58">
        <v>25367.06</v>
      </c>
      <c r="H58" t="s">
        <v>21</v>
      </c>
      <c r="I58" t="s">
        <v>22</v>
      </c>
      <c r="K58" s="32">
        <f t="shared" si="1"/>
        <v>0</v>
      </c>
    </row>
    <row r="59" spans="1:11" x14ac:dyDescent="0.3">
      <c r="A59" s="7">
        <v>45925</v>
      </c>
      <c r="B59" t="s">
        <v>24</v>
      </c>
      <c r="C59" t="s">
        <v>543</v>
      </c>
      <c r="D59" s="8"/>
      <c r="E59" s="8">
        <v>50</v>
      </c>
      <c r="F59" s="32">
        <f t="shared" si="0"/>
        <v>25417.06</v>
      </c>
      <c r="G59">
        <v>25417.06</v>
      </c>
      <c r="H59" t="s">
        <v>21</v>
      </c>
      <c r="I59" t="s">
        <v>22</v>
      </c>
      <c r="K59" s="32">
        <f t="shared" si="1"/>
        <v>0</v>
      </c>
    </row>
    <row r="60" spans="1:11" x14ac:dyDescent="0.3">
      <c r="A60" s="7">
        <v>45925</v>
      </c>
      <c r="B60" t="s">
        <v>24</v>
      </c>
      <c r="C60" t="s">
        <v>544</v>
      </c>
      <c r="D60" s="8"/>
      <c r="E60" s="8">
        <v>150</v>
      </c>
      <c r="F60" s="32">
        <f t="shared" si="0"/>
        <v>25567.06</v>
      </c>
      <c r="G60">
        <v>25567.06</v>
      </c>
      <c r="H60" t="s">
        <v>21</v>
      </c>
      <c r="I60" t="s">
        <v>22</v>
      </c>
      <c r="K60" s="32">
        <f t="shared" si="1"/>
        <v>0</v>
      </c>
    </row>
    <row r="61" spans="1:11" x14ac:dyDescent="0.3">
      <c r="A61" s="7">
        <v>45925</v>
      </c>
      <c r="B61" t="s">
        <v>23</v>
      </c>
      <c r="C61" t="s">
        <v>545</v>
      </c>
      <c r="D61" s="8"/>
      <c r="E61" s="8">
        <v>50</v>
      </c>
      <c r="F61" s="32">
        <f t="shared" si="0"/>
        <v>25617.06</v>
      </c>
      <c r="G61">
        <v>25617.06</v>
      </c>
      <c r="H61" t="s">
        <v>21</v>
      </c>
      <c r="I61" t="s">
        <v>22</v>
      </c>
      <c r="K61" s="32">
        <f t="shared" si="1"/>
        <v>0</v>
      </c>
    </row>
    <row r="62" spans="1:11" x14ac:dyDescent="0.3">
      <c r="A62" s="7">
        <v>45926</v>
      </c>
      <c r="B62" t="s">
        <v>25</v>
      </c>
      <c r="C62">
        <v>605114</v>
      </c>
      <c r="D62" s="8"/>
      <c r="E62" s="8">
        <v>400</v>
      </c>
      <c r="F62" s="32">
        <f t="shared" si="0"/>
        <v>26017.06</v>
      </c>
      <c r="G62">
        <v>26017.06</v>
      </c>
      <c r="H62" t="s">
        <v>21</v>
      </c>
      <c r="I62" t="s">
        <v>22</v>
      </c>
      <c r="K62" s="32">
        <f t="shared" si="1"/>
        <v>0</v>
      </c>
    </row>
    <row r="63" spans="1:11" x14ac:dyDescent="0.3">
      <c r="A63" s="7">
        <v>45926</v>
      </c>
      <c r="B63" t="s">
        <v>24</v>
      </c>
      <c r="C63" t="s">
        <v>546</v>
      </c>
      <c r="D63" s="8"/>
      <c r="E63" s="8">
        <v>105</v>
      </c>
      <c r="F63" s="32">
        <f t="shared" si="0"/>
        <v>26122.06</v>
      </c>
      <c r="G63">
        <v>26122.06</v>
      </c>
      <c r="H63" t="s">
        <v>21</v>
      </c>
      <c r="I63" t="s">
        <v>22</v>
      </c>
      <c r="K63" s="32">
        <f t="shared" si="1"/>
        <v>0</v>
      </c>
    </row>
    <row r="64" spans="1:11" x14ac:dyDescent="0.3">
      <c r="A64" s="7">
        <v>45926</v>
      </c>
      <c r="B64" t="s">
        <v>24</v>
      </c>
      <c r="C64" t="s">
        <v>547</v>
      </c>
      <c r="D64" s="8"/>
      <c r="E64" s="8">
        <v>50</v>
      </c>
      <c r="F64" s="32">
        <f t="shared" si="0"/>
        <v>26172.06</v>
      </c>
      <c r="G64">
        <v>26172.06</v>
      </c>
      <c r="H64" t="s">
        <v>21</v>
      </c>
      <c r="I64" t="s">
        <v>22</v>
      </c>
      <c r="K64" s="32">
        <f t="shared" si="1"/>
        <v>0</v>
      </c>
    </row>
    <row r="65" spans="1:11" x14ac:dyDescent="0.3">
      <c r="A65" s="7">
        <v>45926</v>
      </c>
      <c r="B65" t="s">
        <v>24</v>
      </c>
      <c r="C65" t="s">
        <v>548</v>
      </c>
      <c r="D65" s="8"/>
      <c r="E65" s="8">
        <v>28</v>
      </c>
      <c r="F65" s="32">
        <f t="shared" si="0"/>
        <v>26200.06</v>
      </c>
      <c r="G65">
        <v>26200.06</v>
      </c>
      <c r="H65" t="s">
        <v>21</v>
      </c>
      <c r="I65" t="s">
        <v>22</v>
      </c>
      <c r="K65" s="32">
        <f t="shared" si="1"/>
        <v>0</v>
      </c>
    </row>
    <row r="66" spans="1:11" x14ac:dyDescent="0.3">
      <c r="A66" s="7">
        <v>45926</v>
      </c>
      <c r="B66" t="s">
        <v>24</v>
      </c>
      <c r="C66" t="s">
        <v>549</v>
      </c>
      <c r="D66" s="8"/>
      <c r="E66" s="8">
        <v>100</v>
      </c>
      <c r="F66" s="32">
        <f t="shared" ref="F66:F129" si="2">F65+E66+D66</f>
        <v>26300.06</v>
      </c>
      <c r="G66">
        <v>26300.06</v>
      </c>
      <c r="H66" t="s">
        <v>21</v>
      </c>
      <c r="I66" t="s">
        <v>22</v>
      </c>
      <c r="K66" s="32">
        <f t="shared" si="1"/>
        <v>0</v>
      </c>
    </row>
    <row r="67" spans="1:11" x14ac:dyDescent="0.3">
      <c r="A67" s="7">
        <v>45926</v>
      </c>
      <c r="B67" t="s">
        <v>24</v>
      </c>
      <c r="C67" t="s">
        <v>550</v>
      </c>
      <c r="D67" s="8"/>
      <c r="E67" s="8">
        <v>28</v>
      </c>
      <c r="F67" s="32">
        <f t="shared" si="2"/>
        <v>26328.06</v>
      </c>
      <c r="G67">
        <v>26328.06</v>
      </c>
      <c r="H67" t="s">
        <v>21</v>
      </c>
      <c r="I67" t="s">
        <v>22</v>
      </c>
      <c r="K67" s="32">
        <f t="shared" ref="K67:K130" si="3">F67-G67</f>
        <v>0</v>
      </c>
    </row>
    <row r="68" spans="1:11" x14ac:dyDescent="0.3">
      <c r="A68" s="7">
        <v>45929</v>
      </c>
      <c r="B68" t="s">
        <v>24</v>
      </c>
      <c r="C68" t="s">
        <v>551</v>
      </c>
      <c r="D68" s="8"/>
      <c r="E68" s="8">
        <v>50</v>
      </c>
      <c r="F68" s="32">
        <f t="shared" si="2"/>
        <v>26378.06</v>
      </c>
      <c r="G68">
        <v>26378.06</v>
      </c>
      <c r="H68" t="s">
        <v>21</v>
      </c>
      <c r="I68" t="s">
        <v>22</v>
      </c>
      <c r="K68" s="32">
        <f t="shared" si="3"/>
        <v>0</v>
      </c>
    </row>
    <row r="69" spans="1:11" x14ac:dyDescent="0.3">
      <c r="A69" s="7">
        <v>45929</v>
      </c>
      <c r="B69" t="s">
        <v>24</v>
      </c>
      <c r="C69" t="s">
        <v>552</v>
      </c>
      <c r="D69" s="8"/>
      <c r="E69" s="8">
        <v>22</v>
      </c>
      <c r="F69" s="32">
        <f t="shared" si="2"/>
        <v>26400.06</v>
      </c>
      <c r="G69">
        <v>26400.06</v>
      </c>
      <c r="H69" t="s">
        <v>21</v>
      </c>
      <c r="I69" t="s">
        <v>22</v>
      </c>
      <c r="K69" s="32">
        <f t="shared" si="3"/>
        <v>0</v>
      </c>
    </row>
    <row r="70" spans="1:11" x14ac:dyDescent="0.3">
      <c r="A70" s="7">
        <v>45929</v>
      </c>
      <c r="B70" t="s">
        <v>24</v>
      </c>
      <c r="C70" t="s">
        <v>553</v>
      </c>
      <c r="D70" s="8"/>
      <c r="E70" s="8">
        <v>50</v>
      </c>
      <c r="F70" s="32">
        <f t="shared" si="2"/>
        <v>26450.06</v>
      </c>
      <c r="G70">
        <v>26450.06</v>
      </c>
      <c r="H70" t="s">
        <v>21</v>
      </c>
      <c r="I70" t="s">
        <v>22</v>
      </c>
      <c r="K70" s="32">
        <f t="shared" si="3"/>
        <v>0</v>
      </c>
    </row>
    <row r="71" spans="1:11" x14ac:dyDescent="0.3">
      <c r="A71" s="7">
        <v>45929</v>
      </c>
      <c r="B71" t="s">
        <v>24</v>
      </c>
      <c r="C71" t="s">
        <v>554</v>
      </c>
      <c r="D71" s="8"/>
      <c r="E71" s="8">
        <v>80</v>
      </c>
      <c r="F71" s="32">
        <f t="shared" si="2"/>
        <v>26530.06</v>
      </c>
      <c r="G71">
        <v>26530.06</v>
      </c>
      <c r="H71" t="s">
        <v>21</v>
      </c>
      <c r="I71" t="s">
        <v>22</v>
      </c>
      <c r="K71" s="32">
        <f t="shared" si="3"/>
        <v>0</v>
      </c>
    </row>
    <row r="72" spans="1:11" x14ac:dyDescent="0.3">
      <c r="A72" s="7">
        <v>45929</v>
      </c>
      <c r="B72" t="s">
        <v>24</v>
      </c>
      <c r="C72" t="s">
        <v>555</v>
      </c>
      <c r="D72" s="8"/>
      <c r="E72" s="8">
        <v>100</v>
      </c>
      <c r="F72" s="32">
        <f t="shared" si="2"/>
        <v>26630.06</v>
      </c>
      <c r="G72">
        <v>26630.06</v>
      </c>
      <c r="H72" t="s">
        <v>21</v>
      </c>
      <c r="I72" t="s">
        <v>22</v>
      </c>
      <c r="K72" s="32">
        <f t="shared" si="3"/>
        <v>0</v>
      </c>
    </row>
    <row r="73" spans="1:11" x14ac:dyDescent="0.3">
      <c r="A73" s="7">
        <v>45929</v>
      </c>
      <c r="B73" t="s">
        <v>24</v>
      </c>
      <c r="C73" t="s">
        <v>556</v>
      </c>
      <c r="D73" s="8"/>
      <c r="E73" s="8">
        <v>56</v>
      </c>
      <c r="F73" s="32">
        <f t="shared" si="2"/>
        <v>26686.06</v>
      </c>
      <c r="G73">
        <v>26686.06</v>
      </c>
      <c r="H73" t="s">
        <v>21</v>
      </c>
      <c r="I73" t="s">
        <v>22</v>
      </c>
      <c r="K73" s="32">
        <f t="shared" si="3"/>
        <v>0</v>
      </c>
    </row>
    <row r="74" spans="1:11" x14ac:dyDescent="0.3">
      <c r="A74" s="7">
        <v>45929</v>
      </c>
      <c r="B74" t="s">
        <v>24</v>
      </c>
      <c r="C74" t="s">
        <v>557</v>
      </c>
      <c r="D74" s="8"/>
      <c r="E74" s="8">
        <v>14</v>
      </c>
      <c r="F74" s="32">
        <f t="shared" si="2"/>
        <v>26700.06</v>
      </c>
      <c r="G74">
        <v>26700.06</v>
      </c>
      <c r="H74" t="s">
        <v>21</v>
      </c>
      <c r="I74" t="s">
        <v>22</v>
      </c>
      <c r="K74" s="32">
        <f t="shared" si="3"/>
        <v>0</v>
      </c>
    </row>
    <row r="75" spans="1:11" x14ac:dyDescent="0.3">
      <c r="A75" s="7">
        <v>45929</v>
      </c>
      <c r="B75" t="s">
        <v>24</v>
      </c>
      <c r="C75" t="s">
        <v>558</v>
      </c>
      <c r="D75" s="8"/>
      <c r="E75" s="8">
        <v>100</v>
      </c>
      <c r="F75" s="32">
        <f t="shared" si="2"/>
        <v>26800.06</v>
      </c>
      <c r="G75">
        <v>26800.06</v>
      </c>
      <c r="H75" t="s">
        <v>21</v>
      </c>
      <c r="I75" t="s">
        <v>22</v>
      </c>
      <c r="K75" s="32">
        <f t="shared" si="3"/>
        <v>0</v>
      </c>
    </row>
    <row r="76" spans="1:11" x14ac:dyDescent="0.3">
      <c r="A76" s="7">
        <v>45929</v>
      </c>
      <c r="B76" t="s">
        <v>24</v>
      </c>
      <c r="C76" t="s">
        <v>559</v>
      </c>
      <c r="D76" s="8"/>
      <c r="E76" s="8">
        <v>50</v>
      </c>
      <c r="F76" s="32">
        <f t="shared" si="2"/>
        <v>26850.06</v>
      </c>
      <c r="G76">
        <v>26850.06</v>
      </c>
      <c r="H76" t="s">
        <v>21</v>
      </c>
      <c r="I76" t="s">
        <v>22</v>
      </c>
      <c r="K76" s="32">
        <f t="shared" si="3"/>
        <v>0</v>
      </c>
    </row>
    <row r="77" spans="1:11" x14ac:dyDescent="0.3">
      <c r="A77" s="7">
        <v>45929</v>
      </c>
      <c r="B77" t="s">
        <v>24</v>
      </c>
      <c r="C77" t="s">
        <v>560</v>
      </c>
      <c r="D77" s="8"/>
      <c r="E77" s="8">
        <v>28</v>
      </c>
      <c r="F77" s="32">
        <f t="shared" si="2"/>
        <v>26878.06</v>
      </c>
      <c r="G77">
        <v>26878.06</v>
      </c>
      <c r="H77" t="s">
        <v>21</v>
      </c>
      <c r="I77" t="s">
        <v>22</v>
      </c>
      <c r="K77" s="32">
        <f t="shared" si="3"/>
        <v>0</v>
      </c>
    </row>
    <row r="78" spans="1:11" x14ac:dyDescent="0.3">
      <c r="A78" s="7">
        <v>45929</v>
      </c>
      <c r="B78" t="s">
        <v>24</v>
      </c>
      <c r="C78" t="s">
        <v>561</v>
      </c>
      <c r="D78" s="8"/>
      <c r="E78" s="8">
        <v>50</v>
      </c>
      <c r="F78" s="32">
        <f t="shared" si="2"/>
        <v>26928.06</v>
      </c>
      <c r="G78">
        <v>26928.06</v>
      </c>
      <c r="H78" t="s">
        <v>21</v>
      </c>
      <c r="I78" t="s">
        <v>22</v>
      </c>
      <c r="K78" s="32">
        <f t="shared" si="3"/>
        <v>0</v>
      </c>
    </row>
    <row r="79" spans="1:11" x14ac:dyDescent="0.3">
      <c r="A79" s="7">
        <v>45929</v>
      </c>
      <c r="B79" t="s">
        <v>24</v>
      </c>
      <c r="C79" t="s">
        <v>562</v>
      </c>
      <c r="D79" s="8"/>
      <c r="E79" s="8">
        <v>56</v>
      </c>
      <c r="F79" s="32">
        <f t="shared" si="2"/>
        <v>26984.06</v>
      </c>
      <c r="G79">
        <v>26984.06</v>
      </c>
      <c r="H79" t="s">
        <v>21</v>
      </c>
      <c r="I79" t="s">
        <v>22</v>
      </c>
      <c r="K79" s="32">
        <f t="shared" si="3"/>
        <v>0</v>
      </c>
    </row>
    <row r="80" spans="1:11" x14ac:dyDescent="0.3">
      <c r="A80" s="7">
        <v>45929</v>
      </c>
      <c r="B80" t="s">
        <v>23</v>
      </c>
      <c r="C80" t="s">
        <v>451</v>
      </c>
      <c r="D80" s="8"/>
      <c r="E80" s="8">
        <v>50</v>
      </c>
      <c r="F80" s="32">
        <f t="shared" si="2"/>
        <v>27034.06</v>
      </c>
      <c r="G80">
        <v>27034.06</v>
      </c>
      <c r="H80" t="s">
        <v>21</v>
      </c>
      <c r="I80" t="s">
        <v>22</v>
      </c>
      <c r="K80" s="32">
        <f t="shared" si="3"/>
        <v>0</v>
      </c>
    </row>
    <row r="81" spans="1:11" x14ac:dyDescent="0.3">
      <c r="A81" s="7">
        <v>45929</v>
      </c>
      <c r="B81" t="s">
        <v>23</v>
      </c>
      <c r="C81" t="s">
        <v>563</v>
      </c>
      <c r="D81" s="8"/>
      <c r="E81" s="8">
        <v>100</v>
      </c>
      <c r="F81" s="32">
        <f t="shared" si="2"/>
        <v>27134.06</v>
      </c>
      <c r="G81">
        <v>27134.06</v>
      </c>
      <c r="H81" t="s">
        <v>21</v>
      </c>
      <c r="I81" t="s">
        <v>22</v>
      </c>
      <c r="K81" s="32">
        <f t="shared" si="3"/>
        <v>0</v>
      </c>
    </row>
    <row r="82" spans="1:11" x14ac:dyDescent="0.3">
      <c r="A82" s="7">
        <v>45929</v>
      </c>
      <c r="B82" t="s">
        <v>23</v>
      </c>
      <c r="C82" t="s">
        <v>386</v>
      </c>
      <c r="D82" s="8"/>
      <c r="E82" s="8">
        <v>100</v>
      </c>
      <c r="F82" s="32">
        <f t="shared" si="2"/>
        <v>27234.06</v>
      </c>
      <c r="G82">
        <v>27234.06</v>
      </c>
      <c r="H82" t="s">
        <v>21</v>
      </c>
      <c r="I82" t="s">
        <v>22</v>
      </c>
      <c r="K82" s="32">
        <f t="shared" si="3"/>
        <v>0</v>
      </c>
    </row>
    <row r="83" spans="1:11" x14ac:dyDescent="0.3">
      <c r="A83" s="7">
        <v>45930</v>
      </c>
      <c r="B83" t="s">
        <v>24</v>
      </c>
      <c r="C83" t="s">
        <v>564</v>
      </c>
      <c r="D83" s="8"/>
      <c r="E83" s="8">
        <v>700</v>
      </c>
      <c r="F83" s="32">
        <f t="shared" si="2"/>
        <v>27934.06</v>
      </c>
      <c r="G83">
        <v>27934.06</v>
      </c>
      <c r="H83" t="s">
        <v>21</v>
      </c>
      <c r="I83" t="s">
        <v>22</v>
      </c>
      <c r="K83" s="32">
        <f t="shared" si="3"/>
        <v>0</v>
      </c>
    </row>
    <row r="84" spans="1:11" x14ac:dyDescent="0.3">
      <c r="A84" s="7">
        <v>45930</v>
      </c>
      <c r="B84" t="s">
        <v>24</v>
      </c>
      <c r="C84" t="s">
        <v>565</v>
      </c>
      <c r="D84" s="8"/>
      <c r="E84" s="8">
        <v>14</v>
      </c>
      <c r="F84" s="32">
        <f t="shared" si="2"/>
        <v>27948.06</v>
      </c>
      <c r="G84">
        <v>27948.06</v>
      </c>
      <c r="H84" t="s">
        <v>21</v>
      </c>
      <c r="I84" t="s">
        <v>22</v>
      </c>
      <c r="K84" s="32">
        <f t="shared" si="3"/>
        <v>0</v>
      </c>
    </row>
    <row r="85" spans="1:11" x14ac:dyDescent="0.3">
      <c r="A85" s="7">
        <v>45930</v>
      </c>
      <c r="B85" t="s">
        <v>23</v>
      </c>
      <c r="C85" t="s">
        <v>566</v>
      </c>
      <c r="D85" s="8">
        <v>-11.84</v>
      </c>
      <c r="E85" s="8"/>
      <c r="F85" s="32">
        <f t="shared" si="2"/>
        <v>27936.22</v>
      </c>
      <c r="G85">
        <v>27936.22</v>
      </c>
      <c r="H85" t="s">
        <v>21</v>
      </c>
      <c r="I85" t="s">
        <v>22</v>
      </c>
      <c r="K85" s="32">
        <f t="shared" si="3"/>
        <v>0</v>
      </c>
    </row>
    <row r="86" spans="1:11" x14ac:dyDescent="0.3">
      <c r="A86" s="7">
        <v>45930</v>
      </c>
      <c r="B86" t="s">
        <v>23</v>
      </c>
      <c r="C86" t="s">
        <v>567</v>
      </c>
      <c r="D86" s="8">
        <v>-9</v>
      </c>
      <c r="E86" s="8"/>
      <c r="F86" s="32">
        <f t="shared" si="2"/>
        <v>27927.22</v>
      </c>
      <c r="G86">
        <v>27927.22</v>
      </c>
      <c r="H86" t="s">
        <v>21</v>
      </c>
      <c r="I86" t="s">
        <v>22</v>
      </c>
      <c r="K86" s="32">
        <f t="shared" si="3"/>
        <v>0</v>
      </c>
    </row>
    <row r="87" spans="1:11" x14ac:dyDescent="0.3">
      <c r="A87" s="7">
        <v>45930</v>
      </c>
      <c r="B87" t="s">
        <v>23</v>
      </c>
      <c r="C87" t="s">
        <v>568</v>
      </c>
      <c r="D87" s="8">
        <v>-1631.44</v>
      </c>
      <c r="E87" s="8"/>
      <c r="F87" s="32">
        <f t="shared" si="2"/>
        <v>26295.780000000002</v>
      </c>
      <c r="G87">
        <v>26295.78</v>
      </c>
      <c r="H87" t="s">
        <v>21</v>
      </c>
      <c r="I87" t="s">
        <v>22</v>
      </c>
      <c r="K87" s="32">
        <f t="shared" si="3"/>
        <v>0</v>
      </c>
    </row>
    <row r="88" spans="1:11" x14ac:dyDescent="0.3">
      <c r="A88" s="7">
        <v>45931</v>
      </c>
      <c r="B88" t="s">
        <v>24</v>
      </c>
      <c r="C88" t="s">
        <v>569</v>
      </c>
      <c r="D88" s="8"/>
      <c r="E88" s="8">
        <v>81</v>
      </c>
      <c r="F88" s="32">
        <f t="shared" si="2"/>
        <v>26376.780000000002</v>
      </c>
      <c r="G88">
        <v>26376.78</v>
      </c>
      <c r="H88" t="s">
        <v>21</v>
      </c>
      <c r="I88" t="s">
        <v>22</v>
      </c>
      <c r="K88" s="32">
        <f t="shared" si="3"/>
        <v>0</v>
      </c>
    </row>
    <row r="89" spans="1:11" x14ac:dyDescent="0.3">
      <c r="A89" s="7">
        <v>45931</v>
      </c>
      <c r="B89" t="s">
        <v>23</v>
      </c>
      <c r="C89" t="s">
        <v>570</v>
      </c>
      <c r="D89" s="8"/>
      <c r="E89" s="8">
        <v>50</v>
      </c>
      <c r="F89" s="32">
        <f t="shared" si="2"/>
        <v>26426.780000000002</v>
      </c>
      <c r="G89">
        <v>26426.78</v>
      </c>
      <c r="H89" t="s">
        <v>21</v>
      </c>
      <c r="I89" t="s">
        <v>22</v>
      </c>
      <c r="K89" s="32">
        <f t="shared" si="3"/>
        <v>0</v>
      </c>
    </row>
    <row r="90" spans="1:11" x14ac:dyDescent="0.3">
      <c r="A90" s="7">
        <v>45931</v>
      </c>
      <c r="B90" t="s">
        <v>23</v>
      </c>
      <c r="C90" t="s">
        <v>442</v>
      </c>
      <c r="D90" s="8"/>
      <c r="E90" s="8">
        <v>50</v>
      </c>
      <c r="F90" s="32">
        <f t="shared" si="2"/>
        <v>26476.780000000002</v>
      </c>
      <c r="G90">
        <v>26476.78</v>
      </c>
      <c r="H90" t="s">
        <v>21</v>
      </c>
      <c r="I90" t="s">
        <v>22</v>
      </c>
      <c r="K90" s="32">
        <f t="shared" si="3"/>
        <v>0</v>
      </c>
    </row>
    <row r="91" spans="1:11" x14ac:dyDescent="0.3">
      <c r="A91" s="7">
        <v>45932</v>
      </c>
      <c r="B91" t="s">
        <v>25</v>
      </c>
      <c r="C91">
        <v>605114</v>
      </c>
      <c r="D91" s="8"/>
      <c r="E91" s="8">
        <v>200</v>
      </c>
      <c r="F91" s="32">
        <f t="shared" si="2"/>
        <v>26676.780000000002</v>
      </c>
      <c r="G91">
        <v>26676.78</v>
      </c>
      <c r="H91" t="s">
        <v>21</v>
      </c>
      <c r="I91" t="s">
        <v>22</v>
      </c>
      <c r="K91" s="32">
        <f t="shared" si="3"/>
        <v>0</v>
      </c>
    </row>
    <row r="92" spans="1:11" x14ac:dyDescent="0.3">
      <c r="A92" s="7">
        <v>45932</v>
      </c>
      <c r="B92" t="s">
        <v>23</v>
      </c>
      <c r="C92" t="s">
        <v>571</v>
      </c>
      <c r="D92" s="8">
        <v>-413</v>
      </c>
      <c r="E92" s="8"/>
      <c r="F92" s="32">
        <f t="shared" si="2"/>
        <v>26263.780000000002</v>
      </c>
      <c r="G92">
        <v>26263.78</v>
      </c>
      <c r="H92" t="s">
        <v>21</v>
      </c>
      <c r="I92" t="s">
        <v>22</v>
      </c>
      <c r="K92" s="32">
        <f t="shared" si="3"/>
        <v>0</v>
      </c>
    </row>
    <row r="93" spans="1:11" x14ac:dyDescent="0.3">
      <c r="A93" s="7">
        <v>45933</v>
      </c>
      <c r="B93" t="s">
        <v>25</v>
      </c>
      <c r="C93">
        <v>605114</v>
      </c>
      <c r="D93" s="8"/>
      <c r="E93" s="8">
        <v>50</v>
      </c>
      <c r="F93" s="32">
        <f t="shared" si="2"/>
        <v>26313.780000000002</v>
      </c>
      <c r="G93">
        <v>26313.78</v>
      </c>
      <c r="H93" t="s">
        <v>21</v>
      </c>
      <c r="I93" t="s">
        <v>22</v>
      </c>
      <c r="K93" s="32">
        <f t="shared" si="3"/>
        <v>0</v>
      </c>
    </row>
    <row r="94" spans="1:11" x14ac:dyDescent="0.3">
      <c r="A94" s="7">
        <v>45933</v>
      </c>
      <c r="B94" t="s">
        <v>25</v>
      </c>
      <c r="C94">
        <v>605114</v>
      </c>
      <c r="D94" s="8"/>
      <c r="E94" s="8">
        <v>56</v>
      </c>
      <c r="F94" s="32">
        <f t="shared" si="2"/>
        <v>26369.780000000002</v>
      </c>
      <c r="G94">
        <v>26369.78</v>
      </c>
      <c r="H94" t="s">
        <v>21</v>
      </c>
      <c r="I94" t="s">
        <v>22</v>
      </c>
      <c r="K94" s="32">
        <f t="shared" si="3"/>
        <v>0</v>
      </c>
    </row>
    <row r="95" spans="1:11" x14ac:dyDescent="0.3">
      <c r="A95" s="7">
        <v>45936</v>
      </c>
      <c r="B95" t="s">
        <v>24</v>
      </c>
      <c r="C95" t="s">
        <v>572</v>
      </c>
      <c r="D95" s="8"/>
      <c r="E95" s="8">
        <v>5</v>
      </c>
      <c r="F95" s="32">
        <f t="shared" si="2"/>
        <v>26374.780000000002</v>
      </c>
      <c r="G95">
        <v>26374.78</v>
      </c>
      <c r="H95" t="s">
        <v>21</v>
      </c>
      <c r="I95" t="s">
        <v>22</v>
      </c>
      <c r="K95" s="32">
        <f t="shared" si="3"/>
        <v>0</v>
      </c>
    </row>
    <row r="96" spans="1:11" x14ac:dyDescent="0.3">
      <c r="A96" s="7">
        <v>45936</v>
      </c>
      <c r="B96" t="s">
        <v>24</v>
      </c>
      <c r="C96" t="s">
        <v>573</v>
      </c>
      <c r="D96" s="8"/>
      <c r="E96" s="8">
        <v>60</v>
      </c>
      <c r="F96" s="32">
        <f t="shared" si="2"/>
        <v>26434.780000000002</v>
      </c>
      <c r="G96">
        <v>26434.78</v>
      </c>
      <c r="H96" t="s">
        <v>21</v>
      </c>
      <c r="I96" t="s">
        <v>22</v>
      </c>
      <c r="K96" s="32">
        <f t="shared" si="3"/>
        <v>0</v>
      </c>
    </row>
    <row r="97" spans="1:11" x14ac:dyDescent="0.3">
      <c r="A97" s="7">
        <v>45936</v>
      </c>
      <c r="B97" t="s">
        <v>24</v>
      </c>
      <c r="C97" t="s">
        <v>574</v>
      </c>
      <c r="D97" s="8"/>
      <c r="E97" s="8">
        <v>100</v>
      </c>
      <c r="F97" s="32">
        <f t="shared" si="2"/>
        <v>26534.780000000002</v>
      </c>
      <c r="G97">
        <v>26534.78</v>
      </c>
      <c r="H97" t="s">
        <v>21</v>
      </c>
      <c r="I97" t="s">
        <v>22</v>
      </c>
      <c r="K97" s="32">
        <f t="shared" si="3"/>
        <v>0</v>
      </c>
    </row>
    <row r="98" spans="1:11" x14ac:dyDescent="0.3">
      <c r="A98" s="7">
        <v>45936</v>
      </c>
      <c r="B98" t="s">
        <v>24</v>
      </c>
      <c r="C98" t="s">
        <v>575</v>
      </c>
      <c r="D98" s="8"/>
      <c r="E98" s="8">
        <v>126</v>
      </c>
      <c r="F98" s="32">
        <f t="shared" si="2"/>
        <v>26660.780000000002</v>
      </c>
      <c r="G98">
        <v>26660.78</v>
      </c>
      <c r="H98" t="s">
        <v>21</v>
      </c>
      <c r="I98" t="s">
        <v>22</v>
      </c>
      <c r="K98" s="32">
        <f t="shared" si="3"/>
        <v>0</v>
      </c>
    </row>
    <row r="99" spans="1:11" x14ac:dyDescent="0.3">
      <c r="A99" s="7">
        <v>45938</v>
      </c>
      <c r="B99" t="s">
        <v>24</v>
      </c>
      <c r="C99" t="s">
        <v>576</v>
      </c>
      <c r="D99" s="8"/>
      <c r="E99" s="8">
        <v>28</v>
      </c>
      <c r="F99" s="32">
        <f t="shared" si="2"/>
        <v>26688.780000000002</v>
      </c>
      <c r="G99">
        <v>26688.78</v>
      </c>
      <c r="H99" t="s">
        <v>21</v>
      </c>
      <c r="I99" t="s">
        <v>22</v>
      </c>
      <c r="K99" s="32">
        <f t="shared" si="3"/>
        <v>0</v>
      </c>
    </row>
    <row r="100" spans="1:11" x14ac:dyDescent="0.3">
      <c r="A100" s="7">
        <v>45939</v>
      </c>
      <c r="B100" t="s">
        <v>23</v>
      </c>
      <c r="C100" t="s">
        <v>577</v>
      </c>
      <c r="D100" s="8">
        <v>-106.22</v>
      </c>
      <c r="E100" s="8"/>
      <c r="F100" s="32">
        <f t="shared" si="2"/>
        <v>26582.560000000001</v>
      </c>
      <c r="G100">
        <v>26582.560000000001</v>
      </c>
      <c r="H100" t="s">
        <v>21</v>
      </c>
      <c r="I100" t="s">
        <v>22</v>
      </c>
      <c r="K100" s="32">
        <f t="shared" si="3"/>
        <v>0</v>
      </c>
    </row>
    <row r="101" spans="1:11" x14ac:dyDescent="0.3">
      <c r="A101" s="7">
        <v>45940</v>
      </c>
      <c r="B101" t="s">
        <v>24</v>
      </c>
      <c r="C101" t="s">
        <v>578</v>
      </c>
      <c r="D101" s="8"/>
      <c r="E101" s="8">
        <v>50</v>
      </c>
      <c r="F101" s="32">
        <f t="shared" si="2"/>
        <v>26632.560000000001</v>
      </c>
      <c r="G101">
        <v>26632.560000000001</v>
      </c>
      <c r="H101" t="s">
        <v>21</v>
      </c>
      <c r="I101" t="s">
        <v>22</v>
      </c>
      <c r="K101" s="32">
        <f t="shared" si="3"/>
        <v>0</v>
      </c>
    </row>
    <row r="102" spans="1:11" x14ac:dyDescent="0.3">
      <c r="A102" s="7">
        <v>45940</v>
      </c>
      <c r="B102" t="s">
        <v>23</v>
      </c>
      <c r="C102" t="s">
        <v>579</v>
      </c>
      <c r="D102" s="8">
        <v>-50</v>
      </c>
      <c r="E102" s="8"/>
      <c r="F102" s="32">
        <f>F101+E102+D102</f>
        <v>26582.560000000001</v>
      </c>
      <c r="G102">
        <v>26582.560000000001</v>
      </c>
      <c r="H102" t="s">
        <v>21</v>
      </c>
      <c r="I102" t="s">
        <v>22</v>
      </c>
      <c r="K102" s="32">
        <f t="shared" si="3"/>
        <v>0</v>
      </c>
    </row>
    <row r="103" spans="1:11" x14ac:dyDescent="0.3">
      <c r="A103" s="7">
        <v>45940</v>
      </c>
      <c r="B103" t="s">
        <v>23</v>
      </c>
      <c r="C103" t="s">
        <v>580</v>
      </c>
      <c r="D103" s="8">
        <v>-100</v>
      </c>
      <c r="E103" s="8"/>
      <c r="F103" s="32">
        <f>F102+E103+D103</f>
        <v>26482.560000000001</v>
      </c>
      <c r="G103">
        <v>26482.560000000001</v>
      </c>
      <c r="H103" t="s">
        <v>21</v>
      </c>
      <c r="I103" t="s">
        <v>22</v>
      </c>
      <c r="K103" s="32">
        <f t="shared" si="3"/>
        <v>0</v>
      </c>
    </row>
    <row r="104" spans="1:11" x14ac:dyDescent="0.3">
      <c r="A104" s="7">
        <v>45940</v>
      </c>
      <c r="B104" t="s">
        <v>23</v>
      </c>
      <c r="C104" t="s">
        <v>581</v>
      </c>
      <c r="D104" s="8">
        <v>-140.4</v>
      </c>
      <c r="E104" s="8"/>
      <c r="F104" s="32">
        <f>F103+E104+D104</f>
        <v>26342.16</v>
      </c>
      <c r="G104">
        <v>26342.16</v>
      </c>
      <c r="H104" t="s">
        <v>21</v>
      </c>
      <c r="I104" t="s">
        <v>22</v>
      </c>
      <c r="K104" s="32">
        <f t="shared" si="3"/>
        <v>0</v>
      </c>
    </row>
    <row r="105" spans="1:11" x14ac:dyDescent="0.3">
      <c r="A105" s="7">
        <v>45946</v>
      </c>
      <c r="B105" t="s">
        <v>24</v>
      </c>
      <c r="C105" t="s">
        <v>582</v>
      </c>
      <c r="D105" s="8"/>
      <c r="E105" s="8">
        <v>112</v>
      </c>
      <c r="F105" s="32">
        <f t="shared" si="2"/>
        <v>26454.16</v>
      </c>
      <c r="G105">
        <v>26454.16</v>
      </c>
      <c r="H105" t="s">
        <v>21</v>
      </c>
      <c r="I105" t="s">
        <v>22</v>
      </c>
      <c r="K105" s="32">
        <f t="shared" si="3"/>
        <v>0</v>
      </c>
    </row>
    <row r="106" spans="1:11" x14ac:dyDescent="0.3">
      <c r="A106" s="7">
        <v>45947</v>
      </c>
      <c r="B106" t="s">
        <v>24</v>
      </c>
      <c r="C106" t="s">
        <v>583</v>
      </c>
      <c r="D106" s="8"/>
      <c r="E106" s="8">
        <v>10296</v>
      </c>
      <c r="F106" s="32">
        <f t="shared" si="2"/>
        <v>36750.160000000003</v>
      </c>
      <c r="G106">
        <v>36750.160000000003</v>
      </c>
      <c r="H106" t="s">
        <v>21</v>
      </c>
      <c r="I106" t="s">
        <v>22</v>
      </c>
      <c r="K106" s="32">
        <f t="shared" si="3"/>
        <v>0</v>
      </c>
    </row>
    <row r="107" spans="1:11" x14ac:dyDescent="0.3">
      <c r="A107" s="7">
        <v>45950</v>
      </c>
      <c r="B107" t="s">
        <v>23</v>
      </c>
      <c r="C107" t="s">
        <v>584</v>
      </c>
      <c r="D107" s="8">
        <v>-273.12</v>
      </c>
      <c r="E107" s="8"/>
      <c r="F107" s="32">
        <f t="shared" si="2"/>
        <v>36477.040000000001</v>
      </c>
      <c r="G107">
        <v>36477.040000000001</v>
      </c>
      <c r="H107" t="s">
        <v>21</v>
      </c>
      <c r="I107" t="s">
        <v>22</v>
      </c>
      <c r="K107" s="32">
        <f t="shared" si="3"/>
        <v>0</v>
      </c>
    </row>
    <row r="108" spans="1:11" x14ac:dyDescent="0.3">
      <c r="A108" s="7">
        <v>45953</v>
      </c>
      <c r="B108" t="s">
        <v>23</v>
      </c>
      <c r="C108" t="s">
        <v>585</v>
      </c>
      <c r="D108" s="8">
        <v>-1183.95</v>
      </c>
      <c r="E108" s="8"/>
      <c r="F108" s="32">
        <f t="shared" si="2"/>
        <v>35293.090000000004</v>
      </c>
      <c r="G108">
        <v>35293.089999999997</v>
      </c>
      <c r="H108" t="s">
        <v>21</v>
      </c>
      <c r="I108" t="s">
        <v>22</v>
      </c>
      <c r="K108" s="32">
        <f t="shared" si="3"/>
        <v>0</v>
      </c>
    </row>
    <row r="109" spans="1:11" x14ac:dyDescent="0.3">
      <c r="A109" s="7">
        <v>45954</v>
      </c>
      <c r="B109" t="s">
        <v>25</v>
      </c>
      <c r="C109">
        <v>605114</v>
      </c>
      <c r="D109" s="8"/>
      <c r="E109" s="8">
        <v>100</v>
      </c>
      <c r="F109" s="32">
        <f t="shared" si="2"/>
        <v>35393.090000000004</v>
      </c>
      <c r="G109">
        <v>35393.089999999997</v>
      </c>
      <c r="H109" t="s">
        <v>21</v>
      </c>
      <c r="I109" t="s">
        <v>22</v>
      </c>
      <c r="K109" s="32">
        <f t="shared" si="3"/>
        <v>0</v>
      </c>
    </row>
    <row r="110" spans="1:11" x14ac:dyDescent="0.3">
      <c r="A110" s="7">
        <v>45954</v>
      </c>
      <c r="B110" t="s">
        <v>24</v>
      </c>
      <c r="C110" t="s">
        <v>586</v>
      </c>
      <c r="D110" s="8"/>
      <c r="E110" s="8">
        <v>100</v>
      </c>
      <c r="F110" s="32">
        <f t="shared" si="2"/>
        <v>35493.090000000004</v>
      </c>
      <c r="G110">
        <v>35493.089999999997</v>
      </c>
      <c r="H110" t="s">
        <v>21</v>
      </c>
      <c r="I110" t="s">
        <v>22</v>
      </c>
      <c r="K110" s="32">
        <f t="shared" si="3"/>
        <v>0</v>
      </c>
    </row>
    <row r="111" spans="1:11" x14ac:dyDescent="0.3">
      <c r="A111" s="7">
        <v>45954</v>
      </c>
      <c r="B111" t="s">
        <v>20</v>
      </c>
      <c r="C111" t="s">
        <v>587</v>
      </c>
      <c r="D111" s="8">
        <v>-35.94</v>
      </c>
      <c r="E111" s="8"/>
      <c r="F111" s="32">
        <f t="shared" si="2"/>
        <v>35457.15</v>
      </c>
      <c r="G111">
        <v>35457.15</v>
      </c>
      <c r="H111" t="s">
        <v>21</v>
      </c>
      <c r="I111" t="s">
        <v>22</v>
      </c>
      <c r="K111" s="32">
        <f t="shared" si="3"/>
        <v>0</v>
      </c>
    </row>
    <row r="112" spans="1:11" x14ac:dyDescent="0.3">
      <c r="A112" s="7">
        <v>45957</v>
      </c>
      <c r="B112" t="s">
        <v>24</v>
      </c>
      <c r="C112" t="s">
        <v>588</v>
      </c>
      <c r="D112" s="8"/>
      <c r="E112" s="8">
        <v>70</v>
      </c>
      <c r="F112" s="32">
        <f t="shared" si="2"/>
        <v>35527.15</v>
      </c>
      <c r="G112">
        <v>35527.15</v>
      </c>
      <c r="H112" t="s">
        <v>21</v>
      </c>
      <c r="I112" t="s">
        <v>22</v>
      </c>
      <c r="K112" s="32">
        <f t="shared" si="3"/>
        <v>0</v>
      </c>
    </row>
    <row r="113" spans="1:11" x14ac:dyDescent="0.3">
      <c r="A113" s="7">
        <v>45957</v>
      </c>
      <c r="B113" t="s">
        <v>24</v>
      </c>
      <c r="C113" t="s">
        <v>589</v>
      </c>
      <c r="D113" s="8"/>
      <c r="E113" s="8">
        <v>108</v>
      </c>
      <c r="F113" s="32">
        <f t="shared" si="2"/>
        <v>35635.15</v>
      </c>
      <c r="G113">
        <v>35635.15</v>
      </c>
      <c r="H113" t="s">
        <v>21</v>
      </c>
      <c r="I113" t="s">
        <v>22</v>
      </c>
      <c r="K113" s="32">
        <f t="shared" si="3"/>
        <v>0</v>
      </c>
    </row>
    <row r="114" spans="1:11" x14ac:dyDescent="0.3">
      <c r="A114" s="7">
        <v>45957</v>
      </c>
      <c r="C114" t="s">
        <v>590</v>
      </c>
      <c r="D114" s="8">
        <v>-50</v>
      </c>
      <c r="E114" s="8"/>
      <c r="F114" s="32">
        <f t="shared" si="2"/>
        <v>35585.15</v>
      </c>
      <c r="G114">
        <v>35585.15</v>
      </c>
      <c r="H114" t="s">
        <v>21</v>
      </c>
      <c r="I114" t="s">
        <v>22</v>
      </c>
      <c r="K114" s="32">
        <f t="shared" si="3"/>
        <v>0</v>
      </c>
    </row>
    <row r="115" spans="1:11" x14ac:dyDescent="0.3">
      <c r="A115" s="7">
        <v>45958</v>
      </c>
      <c r="B115" t="s">
        <v>24</v>
      </c>
      <c r="C115" t="s">
        <v>591</v>
      </c>
      <c r="D115" s="8"/>
      <c r="E115" s="8">
        <v>70</v>
      </c>
      <c r="F115" s="32">
        <f t="shared" si="2"/>
        <v>35655.15</v>
      </c>
      <c r="G115">
        <v>35655.15</v>
      </c>
      <c r="H115" t="s">
        <v>21</v>
      </c>
      <c r="I115" t="s">
        <v>22</v>
      </c>
      <c r="K115" s="32">
        <f t="shared" si="3"/>
        <v>0</v>
      </c>
    </row>
    <row r="116" spans="1:11" x14ac:dyDescent="0.3">
      <c r="A116" s="7">
        <v>45960</v>
      </c>
      <c r="B116" t="s">
        <v>24</v>
      </c>
      <c r="C116" t="s">
        <v>592</v>
      </c>
      <c r="D116" s="8"/>
      <c r="E116" s="8">
        <v>42</v>
      </c>
      <c r="F116" s="32">
        <f t="shared" si="2"/>
        <v>35697.15</v>
      </c>
      <c r="G116">
        <v>35697.15</v>
      </c>
      <c r="H116" t="s">
        <v>21</v>
      </c>
      <c r="I116" t="s">
        <v>22</v>
      </c>
      <c r="K116" s="32">
        <f t="shared" si="3"/>
        <v>0</v>
      </c>
    </row>
    <row r="117" spans="1:11" x14ac:dyDescent="0.3">
      <c r="A117" s="7">
        <v>45960</v>
      </c>
      <c r="B117" t="s">
        <v>24</v>
      </c>
      <c r="C117" t="s">
        <v>593</v>
      </c>
      <c r="D117" s="8"/>
      <c r="E117" s="8">
        <v>70</v>
      </c>
      <c r="F117" s="32">
        <f t="shared" si="2"/>
        <v>35767.15</v>
      </c>
      <c r="G117">
        <v>35767.15</v>
      </c>
      <c r="H117" t="s">
        <v>21</v>
      </c>
      <c r="I117" t="s">
        <v>22</v>
      </c>
      <c r="K117" s="32">
        <f t="shared" si="3"/>
        <v>0</v>
      </c>
    </row>
    <row r="118" spans="1:11" x14ac:dyDescent="0.3">
      <c r="A118" s="7">
        <v>45960</v>
      </c>
      <c r="B118" t="s">
        <v>24</v>
      </c>
      <c r="C118" t="s">
        <v>594</v>
      </c>
      <c r="D118" s="8"/>
      <c r="E118" s="8">
        <v>28</v>
      </c>
      <c r="F118" s="32">
        <f t="shared" si="2"/>
        <v>35795.15</v>
      </c>
      <c r="G118">
        <v>35795.15</v>
      </c>
      <c r="H118" t="s">
        <v>21</v>
      </c>
      <c r="I118" t="s">
        <v>22</v>
      </c>
      <c r="K118" s="32">
        <f t="shared" si="3"/>
        <v>0</v>
      </c>
    </row>
    <row r="119" spans="1:11" x14ac:dyDescent="0.3">
      <c r="A119" s="7">
        <v>45960</v>
      </c>
      <c r="B119" t="s">
        <v>24</v>
      </c>
      <c r="C119" t="s">
        <v>595</v>
      </c>
      <c r="D119" s="8"/>
      <c r="E119" s="8">
        <v>84</v>
      </c>
      <c r="F119" s="32">
        <f t="shared" si="2"/>
        <v>35879.15</v>
      </c>
      <c r="G119">
        <v>35879.15</v>
      </c>
      <c r="H119" t="s">
        <v>21</v>
      </c>
      <c r="I119" t="s">
        <v>22</v>
      </c>
      <c r="K119" s="32">
        <f t="shared" si="3"/>
        <v>0</v>
      </c>
    </row>
    <row r="120" spans="1:11" x14ac:dyDescent="0.3">
      <c r="A120" s="7">
        <v>45960</v>
      </c>
      <c r="B120" t="s">
        <v>24</v>
      </c>
      <c r="C120" t="s">
        <v>596</v>
      </c>
      <c r="D120" s="8"/>
      <c r="E120" s="8">
        <v>56</v>
      </c>
      <c r="F120" s="32">
        <f t="shared" si="2"/>
        <v>35935.15</v>
      </c>
      <c r="G120">
        <v>35935.15</v>
      </c>
      <c r="H120" t="s">
        <v>21</v>
      </c>
      <c r="I120" t="s">
        <v>22</v>
      </c>
      <c r="K120" s="32">
        <f t="shared" si="3"/>
        <v>0</v>
      </c>
    </row>
    <row r="121" spans="1:11" x14ac:dyDescent="0.3">
      <c r="A121" s="7">
        <v>45960</v>
      </c>
      <c r="B121" t="s">
        <v>23</v>
      </c>
      <c r="C121" t="s">
        <v>597</v>
      </c>
      <c r="D121" s="8">
        <v>-82.8</v>
      </c>
      <c r="E121" s="8"/>
      <c r="F121" s="32">
        <f t="shared" si="2"/>
        <v>35852.35</v>
      </c>
      <c r="G121">
        <v>35852.35</v>
      </c>
      <c r="H121" t="s">
        <v>21</v>
      </c>
      <c r="I121" t="s">
        <v>22</v>
      </c>
      <c r="K121" s="32">
        <f t="shared" si="3"/>
        <v>0</v>
      </c>
    </row>
    <row r="122" spans="1:11" x14ac:dyDescent="0.3">
      <c r="A122" s="7">
        <v>45961</v>
      </c>
      <c r="B122" t="s">
        <v>23</v>
      </c>
      <c r="C122" t="s">
        <v>598</v>
      </c>
      <c r="D122" s="8">
        <v>-25</v>
      </c>
      <c r="E122" s="8"/>
      <c r="F122" s="32">
        <f t="shared" si="2"/>
        <v>35827.35</v>
      </c>
      <c r="G122">
        <v>35827.35</v>
      </c>
      <c r="H122" t="s">
        <v>21</v>
      </c>
      <c r="I122" t="s">
        <v>22</v>
      </c>
      <c r="K122" s="32">
        <f t="shared" si="3"/>
        <v>0</v>
      </c>
    </row>
    <row r="123" spans="1:11" x14ac:dyDescent="0.3">
      <c r="A123" s="7">
        <v>45961</v>
      </c>
      <c r="B123" t="s">
        <v>23</v>
      </c>
      <c r="C123" t="s">
        <v>599</v>
      </c>
      <c r="D123" s="8">
        <v>-25</v>
      </c>
      <c r="E123" s="8"/>
      <c r="F123" s="32">
        <f t="shared" si="2"/>
        <v>35802.35</v>
      </c>
      <c r="G123">
        <v>35802.35</v>
      </c>
      <c r="H123" t="s">
        <v>21</v>
      </c>
      <c r="I123" t="s">
        <v>22</v>
      </c>
      <c r="K123" s="32">
        <f t="shared" si="3"/>
        <v>0</v>
      </c>
    </row>
    <row r="124" spans="1:11" x14ac:dyDescent="0.3">
      <c r="A124" s="7">
        <v>45965</v>
      </c>
      <c r="B124" t="s">
        <v>24</v>
      </c>
      <c r="C124" t="s">
        <v>600</v>
      </c>
      <c r="D124" s="8"/>
      <c r="E124" s="8">
        <v>5</v>
      </c>
      <c r="F124" s="32">
        <f t="shared" si="2"/>
        <v>35807.35</v>
      </c>
      <c r="G124">
        <v>35807.35</v>
      </c>
      <c r="H124" t="s">
        <v>21</v>
      </c>
      <c r="I124" t="s">
        <v>22</v>
      </c>
      <c r="K124" s="32">
        <f t="shared" si="3"/>
        <v>0</v>
      </c>
    </row>
    <row r="125" spans="1:11" x14ac:dyDescent="0.3">
      <c r="A125" s="7">
        <v>45965</v>
      </c>
      <c r="B125" t="s">
        <v>23</v>
      </c>
      <c r="C125" t="s">
        <v>601</v>
      </c>
      <c r="D125" s="8">
        <v>-31.5</v>
      </c>
      <c r="E125" s="8"/>
      <c r="F125" s="32">
        <f t="shared" si="2"/>
        <v>35775.85</v>
      </c>
      <c r="G125">
        <v>35775.85</v>
      </c>
      <c r="H125" t="s">
        <v>21</v>
      </c>
      <c r="I125" t="s">
        <v>22</v>
      </c>
      <c r="K125" s="32">
        <f t="shared" si="3"/>
        <v>0</v>
      </c>
    </row>
    <row r="126" spans="1:11" x14ac:dyDescent="0.3">
      <c r="A126" s="7">
        <v>45968</v>
      </c>
      <c r="B126" t="s">
        <v>23</v>
      </c>
      <c r="C126" t="s">
        <v>602</v>
      </c>
      <c r="D126" s="8">
        <v>-28.5</v>
      </c>
      <c r="E126" s="8"/>
      <c r="F126" s="32">
        <f t="shared" si="2"/>
        <v>35747.35</v>
      </c>
      <c r="G126">
        <v>35747.35</v>
      </c>
      <c r="H126" t="s">
        <v>21</v>
      </c>
      <c r="I126" t="s">
        <v>22</v>
      </c>
      <c r="K126" s="32">
        <f t="shared" si="3"/>
        <v>0</v>
      </c>
    </row>
    <row r="127" spans="1:11" x14ac:dyDescent="0.3">
      <c r="A127" s="7">
        <v>45968</v>
      </c>
      <c r="B127" t="s">
        <v>23</v>
      </c>
      <c r="C127" t="s">
        <v>603</v>
      </c>
      <c r="D127" s="8">
        <v>-20</v>
      </c>
      <c r="E127" s="8"/>
      <c r="F127" s="32">
        <f t="shared" si="2"/>
        <v>35727.35</v>
      </c>
      <c r="G127">
        <v>35727.35</v>
      </c>
      <c r="H127" t="s">
        <v>21</v>
      </c>
      <c r="I127" t="s">
        <v>22</v>
      </c>
      <c r="K127" s="32">
        <f t="shared" si="3"/>
        <v>0</v>
      </c>
    </row>
    <row r="128" spans="1:11" x14ac:dyDescent="0.3">
      <c r="A128" s="7">
        <v>45971</v>
      </c>
      <c r="B128" t="s">
        <v>24</v>
      </c>
      <c r="C128" t="s">
        <v>604</v>
      </c>
      <c r="D128" s="8"/>
      <c r="E128" s="8">
        <v>42</v>
      </c>
      <c r="F128" s="32">
        <f t="shared" si="2"/>
        <v>35769.35</v>
      </c>
      <c r="G128">
        <v>35769.35</v>
      </c>
      <c r="H128" t="s">
        <v>21</v>
      </c>
      <c r="I128" t="s">
        <v>22</v>
      </c>
      <c r="K128" s="32">
        <f t="shared" si="3"/>
        <v>0</v>
      </c>
    </row>
    <row r="129" spans="1:11" x14ac:dyDescent="0.3">
      <c r="A129" s="7">
        <v>45971</v>
      </c>
      <c r="B129" t="s">
        <v>24</v>
      </c>
      <c r="C129" t="s">
        <v>605</v>
      </c>
      <c r="D129" s="8"/>
      <c r="E129" s="8">
        <v>56</v>
      </c>
      <c r="F129" s="32">
        <f t="shared" si="2"/>
        <v>35825.35</v>
      </c>
      <c r="G129">
        <v>35825.35</v>
      </c>
      <c r="H129" t="s">
        <v>21</v>
      </c>
      <c r="I129" t="s">
        <v>22</v>
      </c>
      <c r="K129" s="32">
        <f t="shared" si="3"/>
        <v>0</v>
      </c>
    </row>
    <row r="130" spans="1:11" x14ac:dyDescent="0.3">
      <c r="A130" s="7">
        <v>45971</v>
      </c>
      <c r="B130" t="s">
        <v>23</v>
      </c>
      <c r="C130" t="s">
        <v>606</v>
      </c>
      <c r="D130" s="8"/>
      <c r="E130" s="8">
        <v>58</v>
      </c>
      <c r="F130" s="32">
        <f t="shared" ref="F130:F193" si="4">F129+E130+D130</f>
        <v>35883.35</v>
      </c>
      <c r="G130">
        <v>35883.35</v>
      </c>
      <c r="H130" t="s">
        <v>21</v>
      </c>
      <c r="I130" t="s">
        <v>22</v>
      </c>
      <c r="K130" s="32">
        <f t="shared" si="3"/>
        <v>0</v>
      </c>
    </row>
    <row r="131" spans="1:11" x14ac:dyDescent="0.3">
      <c r="A131" s="7">
        <v>45971</v>
      </c>
      <c r="B131" t="s">
        <v>23</v>
      </c>
      <c r="C131" t="s">
        <v>607</v>
      </c>
      <c r="D131" s="8">
        <v>-116.74</v>
      </c>
      <c r="E131" s="8"/>
      <c r="F131" s="32">
        <f t="shared" si="4"/>
        <v>35766.61</v>
      </c>
      <c r="G131">
        <v>35766.61</v>
      </c>
      <c r="H131" t="s">
        <v>21</v>
      </c>
      <c r="I131" t="s">
        <v>22</v>
      </c>
      <c r="K131" s="32">
        <f t="shared" ref="K131:K194" si="5">F131-G131</f>
        <v>0</v>
      </c>
    </row>
    <row r="132" spans="1:11" x14ac:dyDescent="0.3">
      <c r="A132" s="7">
        <v>45972</v>
      </c>
      <c r="B132" t="s">
        <v>24</v>
      </c>
      <c r="C132" t="s">
        <v>608</v>
      </c>
      <c r="D132" s="8"/>
      <c r="E132" s="8">
        <v>18</v>
      </c>
      <c r="F132" s="32">
        <f t="shared" si="4"/>
        <v>35784.61</v>
      </c>
      <c r="G132">
        <v>35784.61</v>
      </c>
      <c r="H132" t="s">
        <v>21</v>
      </c>
      <c r="I132" t="s">
        <v>22</v>
      </c>
      <c r="K132" s="32">
        <f t="shared" si="5"/>
        <v>0</v>
      </c>
    </row>
    <row r="133" spans="1:11" x14ac:dyDescent="0.3">
      <c r="A133" s="7">
        <v>45973</v>
      </c>
      <c r="B133" t="s">
        <v>24</v>
      </c>
      <c r="C133" t="s">
        <v>609</v>
      </c>
      <c r="D133" s="8"/>
      <c r="E133" s="8">
        <v>84</v>
      </c>
      <c r="F133" s="32">
        <f t="shared" si="4"/>
        <v>35868.61</v>
      </c>
      <c r="G133">
        <v>35868.61</v>
      </c>
      <c r="H133" t="s">
        <v>21</v>
      </c>
      <c r="I133" t="s">
        <v>22</v>
      </c>
      <c r="K133" s="32">
        <f t="shared" si="5"/>
        <v>0</v>
      </c>
    </row>
    <row r="134" spans="1:11" x14ac:dyDescent="0.3">
      <c r="A134" s="7">
        <v>45975</v>
      </c>
      <c r="B134" t="s">
        <v>23</v>
      </c>
      <c r="C134" t="s">
        <v>610</v>
      </c>
      <c r="D134" s="8">
        <v>-107.77</v>
      </c>
      <c r="E134" s="8"/>
      <c r="F134" s="32">
        <f t="shared" si="4"/>
        <v>35760.840000000004</v>
      </c>
      <c r="G134">
        <v>35760.839999999997</v>
      </c>
      <c r="H134" t="s">
        <v>21</v>
      </c>
      <c r="I134" t="s">
        <v>22</v>
      </c>
      <c r="K134" s="32">
        <f t="shared" si="5"/>
        <v>0</v>
      </c>
    </row>
    <row r="135" spans="1:11" x14ac:dyDescent="0.3">
      <c r="A135" s="7">
        <v>45975</v>
      </c>
      <c r="B135" t="s">
        <v>23</v>
      </c>
      <c r="C135" t="s">
        <v>611</v>
      </c>
      <c r="D135" s="8">
        <v>-258.89999999999998</v>
      </c>
      <c r="E135" s="8"/>
      <c r="F135" s="32">
        <f t="shared" si="4"/>
        <v>35501.94</v>
      </c>
      <c r="G135">
        <v>35501.94</v>
      </c>
      <c r="H135" t="s">
        <v>21</v>
      </c>
      <c r="I135" t="s">
        <v>22</v>
      </c>
      <c r="K135" s="32">
        <f t="shared" si="5"/>
        <v>0</v>
      </c>
    </row>
    <row r="136" spans="1:11" x14ac:dyDescent="0.3">
      <c r="A136" s="7">
        <v>45975</v>
      </c>
      <c r="B136" t="s">
        <v>23</v>
      </c>
      <c r="C136" t="s">
        <v>612</v>
      </c>
      <c r="D136" s="8">
        <v>-5.55</v>
      </c>
      <c r="E136" s="8"/>
      <c r="F136" s="32">
        <f t="shared" si="4"/>
        <v>35496.39</v>
      </c>
      <c r="G136">
        <v>35496.39</v>
      </c>
      <c r="H136" t="s">
        <v>21</v>
      </c>
      <c r="I136" t="s">
        <v>22</v>
      </c>
      <c r="K136" s="32">
        <f t="shared" si="5"/>
        <v>0</v>
      </c>
    </row>
    <row r="137" spans="1:11" x14ac:dyDescent="0.3">
      <c r="A137" s="7">
        <v>45978</v>
      </c>
      <c r="B137" t="s">
        <v>24</v>
      </c>
      <c r="C137" t="s">
        <v>613</v>
      </c>
      <c r="D137" s="8"/>
      <c r="E137" s="8">
        <v>835.06</v>
      </c>
      <c r="F137" s="32">
        <f t="shared" si="4"/>
        <v>36331.449999999997</v>
      </c>
      <c r="G137">
        <v>36331.449999999997</v>
      </c>
      <c r="H137" t="s">
        <v>21</v>
      </c>
      <c r="I137" t="s">
        <v>22</v>
      </c>
      <c r="K137" s="32">
        <f t="shared" si="5"/>
        <v>0</v>
      </c>
    </row>
    <row r="138" spans="1:11" x14ac:dyDescent="0.3">
      <c r="A138" s="7">
        <v>45978</v>
      </c>
      <c r="B138" t="s">
        <v>24</v>
      </c>
      <c r="C138" t="s">
        <v>614</v>
      </c>
      <c r="D138" s="8"/>
      <c r="E138" s="8">
        <v>70</v>
      </c>
      <c r="F138" s="32">
        <f t="shared" si="4"/>
        <v>36401.449999999997</v>
      </c>
      <c r="G138">
        <v>36401.449999999997</v>
      </c>
      <c r="H138" t="s">
        <v>21</v>
      </c>
      <c r="I138" t="s">
        <v>22</v>
      </c>
      <c r="K138" s="32">
        <f t="shared" si="5"/>
        <v>0</v>
      </c>
    </row>
    <row r="139" spans="1:11" x14ac:dyDescent="0.3">
      <c r="A139" s="7">
        <v>45979</v>
      </c>
      <c r="B139" t="s">
        <v>23</v>
      </c>
      <c r="C139" t="s">
        <v>615</v>
      </c>
      <c r="D139" s="8">
        <v>-100</v>
      </c>
      <c r="E139" s="8"/>
      <c r="F139" s="32">
        <f t="shared" si="4"/>
        <v>36301.449999999997</v>
      </c>
      <c r="G139">
        <v>36301.449999999997</v>
      </c>
      <c r="H139" t="s">
        <v>21</v>
      </c>
      <c r="I139" t="s">
        <v>22</v>
      </c>
      <c r="K139" s="32">
        <f t="shared" si="5"/>
        <v>0</v>
      </c>
    </row>
    <row r="140" spans="1:11" x14ac:dyDescent="0.3">
      <c r="A140" s="7">
        <v>45980</v>
      </c>
      <c r="B140" t="s">
        <v>24</v>
      </c>
      <c r="C140" t="s">
        <v>616</v>
      </c>
      <c r="D140" s="8"/>
      <c r="E140" s="8">
        <v>28</v>
      </c>
      <c r="F140" s="32">
        <f t="shared" si="4"/>
        <v>36329.449999999997</v>
      </c>
      <c r="G140">
        <v>36329.449999999997</v>
      </c>
      <c r="H140" t="s">
        <v>21</v>
      </c>
      <c r="I140" t="s">
        <v>22</v>
      </c>
      <c r="K140" s="32">
        <f t="shared" si="5"/>
        <v>0</v>
      </c>
    </row>
    <row r="141" spans="1:11" x14ac:dyDescent="0.3">
      <c r="A141" s="7">
        <v>45980</v>
      </c>
      <c r="B141" t="s">
        <v>24</v>
      </c>
      <c r="C141" t="s">
        <v>617</v>
      </c>
      <c r="D141" s="8"/>
      <c r="E141" s="8">
        <v>56</v>
      </c>
      <c r="F141" s="32">
        <f t="shared" si="4"/>
        <v>36385.449999999997</v>
      </c>
      <c r="G141">
        <v>36385.449999999997</v>
      </c>
      <c r="H141" t="s">
        <v>21</v>
      </c>
      <c r="I141" t="s">
        <v>22</v>
      </c>
      <c r="K141" s="32">
        <f t="shared" si="5"/>
        <v>0</v>
      </c>
    </row>
    <row r="142" spans="1:11" x14ac:dyDescent="0.3">
      <c r="A142" s="7">
        <v>45981</v>
      </c>
      <c r="B142" t="s">
        <v>25</v>
      </c>
      <c r="C142">
        <v>605114</v>
      </c>
      <c r="D142" s="8"/>
      <c r="E142" s="8">
        <v>50</v>
      </c>
      <c r="F142" s="32">
        <f t="shared" si="4"/>
        <v>36435.449999999997</v>
      </c>
      <c r="G142">
        <v>36435.449999999997</v>
      </c>
      <c r="H142" t="s">
        <v>21</v>
      </c>
      <c r="I142" t="s">
        <v>22</v>
      </c>
      <c r="K142" s="32">
        <f t="shared" si="5"/>
        <v>0</v>
      </c>
    </row>
    <row r="143" spans="1:11" x14ac:dyDescent="0.3">
      <c r="A143" s="7">
        <v>45981</v>
      </c>
      <c r="B143" t="s">
        <v>24</v>
      </c>
      <c r="C143" t="s">
        <v>618</v>
      </c>
      <c r="D143" s="8"/>
      <c r="E143" s="8">
        <v>28</v>
      </c>
      <c r="F143" s="32">
        <f t="shared" si="4"/>
        <v>36463.449999999997</v>
      </c>
      <c r="G143">
        <v>36463.449999999997</v>
      </c>
      <c r="H143" t="s">
        <v>21</v>
      </c>
      <c r="I143" t="s">
        <v>22</v>
      </c>
      <c r="K143" s="32">
        <f t="shared" si="5"/>
        <v>0</v>
      </c>
    </row>
    <row r="144" spans="1:11" x14ac:dyDescent="0.3">
      <c r="A144" s="7">
        <v>45981</v>
      </c>
      <c r="B144" t="s">
        <v>24</v>
      </c>
      <c r="C144" t="s">
        <v>619</v>
      </c>
      <c r="D144" s="8"/>
      <c r="E144" s="8">
        <v>9</v>
      </c>
      <c r="F144" s="32">
        <f t="shared" si="4"/>
        <v>36472.449999999997</v>
      </c>
      <c r="G144">
        <v>36472.449999999997</v>
      </c>
      <c r="H144" t="s">
        <v>21</v>
      </c>
      <c r="I144" t="s">
        <v>22</v>
      </c>
      <c r="K144" s="32">
        <f t="shared" si="5"/>
        <v>0</v>
      </c>
    </row>
    <row r="145" spans="1:11" x14ac:dyDescent="0.3">
      <c r="A145" s="7">
        <v>45982</v>
      </c>
      <c r="C145" t="s">
        <v>620</v>
      </c>
      <c r="D145" s="8">
        <v>-50</v>
      </c>
      <c r="E145" s="8"/>
      <c r="F145" s="32">
        <f t="shared" si="4"/>
        <v>36422.449999999997</v>
      </c>
      <c r="G145">
        <v>36422.449999999997</v>
      </c>
      <c r="H145" t="s">
        <v>21</v>
      </c>
      <c r="I145" t="s">
        <v>22</v>
      </c>
      <c r="K145" s="32">
        <f t="shared" si="5"/>
        <v>0</v>
      </c>
    </row>
    <row r="146" spans="1:11" x14ac:dyDescent="0.3">
      <c r="A146" s="7">
        <v>45985</v>
      </c>
      <c r="B146" t="s">
        <v>24</v>
      </c>
      <c r="C146" t="s">
        <v>621</v>
      </c>
      <c r="D146" s="8"/>
      <c r="E146" s="8">
        <v>41.7</v>
      </c>
      <c r="F146" s="32">
        <f t="shared" si="4"/>
        <v>36464.149999999994</v>
      </c>
      <c r="G146">
        <v>36464.15</v>
      </c>
      <c r="H146" t="s">
        <v>21</v>
      </c>
      <c r="I146" t="s">
        <v>22</v>
      </c>
      <c r="K146" s="32">
        <f t="shared" si="5"/>
        <v>0</v>
      </c>
    </row>
    <row r="147" spans="1:11" x14ac:dyDescent="0.3">
      <c r="A147" s="7">
        <v>45985</v>
      </c>
      <c r="B147" t="s">
        <v>24</v>
      </c>
      <c r="C147" t="s">
        <v>622</v>
      </c>
      <c r="D147" s="8"/>
      <c r="E147" s="8">
        <v>28.85</v>
      </c>
      <c r="F147" s="32">
        <f t="shared" si="4"/>
        <v>36492.999999999993</v>
      </c>
      <c r="G147">
        <v>36493</v>
      </c>
      <c r="H147" t="s">
        <v>21</v>
      </c>
      <c r="I147" t="s">
        <v>22</v>
      </c>
      <c r="K147" s="32">
        <f t="shared" si="5"/>
        <v>0</v>
      </c>
    </row>
    <row r="148" spans="1:11" x14ac:dyDescent="0.3">
      <c r="A148" s="7">
        <v>45985</v>
      </c>
      <c r="B148" t="s">
        <v>24</v>
      </c>
      <c r="C148" t="s">
        <v>623</v>
      </c>
      <c r="D148" s="8"/>
      <c r="E148" s="8">
        <v>70</v>
      </c>
      <c r="F148" s="32">
        <f t="shared" si="4"/>
        <v>36562.999999999993</v>
      </c>
      <c r="G148">
        <v>36563</v>
      </c>
      <c r="H148" t="s">
        <v>21</v>
      </c>
      <c r="I148" t="s">
        <v>22</v>
      </c>
      <c r="K148" s="32">
        <f t="shared" si="5"/>
        <v>0</v>
      </c>
    </row>
    <row r="149" spans="1:11" x14ac:dyDescent="0.3">
      <c r="A149" s="7">
        <v>45985</v>
      </c>
      <c r="B149" t="s">
        <v>23</v>
      </c>
      <c r="C149" t="s">
        <v>624</v>
      </c>
      <c r="D149" s="8"/>
      <c r="E149" s="8">
        <v>70</v>
      </c>
      <c r="F149" s="32">
        <f t="shared" si="4"/>
        <v>36632.999999999993</v>
      </c>
      <c r="G149">
        <v>36633</v>
      </c>
      <c r="H149" t="s">
        <v>21</v>
      </c>
      <c r="I149" t="s">
        <v>22</v>
      </c>
      <c r="K149" s="32">
        <f t="shared" si="5"/>
        <v>0</v>
      </c>
    </row>
    <row r="150" spans="1:11" x14ac:dyDescent="0.3">
      <c r="A150" s="7">
        <v>45985</v>
      </c>
      <c r="B150" t="s">
        <v>23</v>
      </c>
      <c r="C150" t="s">
        <v>625</v>
      </c>
      <c r="D150" s="8"/>
      <c r="E150" s="8">
        <v>70</v>
      </c>
      <c r="F150" s="32">
        <f t="shared" si="4"/>
        <v>36702.999999999993</v>
      </c>
      <c r="G150">
        <v>36703</v>
      </c>
      <c r="H150" t="s">
        <v>21</v>
      </c>
      <c r="I150" t="s">
        <v>22</v>
      </c>
      <c r="K150" s="32">
        <f t="shared" si="5"/>
        <v>0</v>
      </c>
    </row>
    <row r="151" spans="1:11" x14ac:dyDescent="0.3">
      <c r="A151" s="7">
        <v>45986</v>
      </c>
      <c r="B151" t="s">
        <v>23</v>
      </c>
      <c r="C151" t="s">
        <v>626</v>
      </c>
      <c r="D151" s="8"/>
      <c r="E151" s="8">
        <v>14</v>
      </c>
      <c r="F151" s="32">
        <f t="shared" si="4"/>
        <v>36716.999999999993</v>
      </c>
      <c r="G151">
        <v>36717</v>
      </c>
      <c r="H151" t="s">
        <v>21</v>
      </c>
      <c r="I151" t="s">
        <v>22</v>
      </c>
      <c r="K151" s="32">
        <f t="shared" si="5"/>
        <v>0</v>
      </c>
    </row>
    <row r="152" spans="1:11" x14ac:dyDescent="0.3">
      <c r="A152" s="7">
        <v>45986</v>
      </c>
      <c r="B152" t="s">
        <v>23</v>
      </c>
      <c r="C152" t="s">
        <v>627</v>
      </c>
      <c r="D152" s="8"/>
      <c r="E152" s="8">
        <v>14</v>
      </c>
      <c r="F152" s="32">
        <f t="shared" si="4"/>
        <v>36730.999999999993</v>
      </c>
      <c r="G152">
        <v>36731</v>
      </c>
      <c r="H152" t="s">
        <v>21</v>
      </c>
      <c r="I152" t="s">
        <v>22</v>
      </c>
      <c r="K152" s="32">
        <f t="shared" si="5"/>
        <v>0</v>
      </c>
    </row>
    <row r="153" spans="1:11" x14ac:dyDescent="0.3">
      <c r="A153" s="7">
        <v>45986</v>
      </c>
      <c r="B153" t="s">
        <v>20</v>
      </c>
      <c r="C153" t="s">
        <v>628</v>
      </c>
      <c r="D153" s="8">
        <v>-35.94</v>
      </c>
      <c r="E153" s="8"/>
      <c r="F153" s="32">
        <f t="shared" si="4"/>
        <v>36695.05999999999</v>
      </c>
      <c r="G153">
        <v>36695.06</v>
      </c>
      <c r="H153" t="s">
        <v>21</v>
      </c>
      <c r="I153" t="s">
        <v>22</v>
      </c>
      <c r="K153" s="32">
        <f t="shared" si="5"/>
        <v>0</v>
      </c>
    </row>
    <row r="154" spans="1:11" x14ac:dyDescent="0.3">
      <c r="A154" s="7">
        <v>45987</v>
      </c>
      <c r="B154" t="s">
        <v>24</v>
      </c>
      <c r="C154" t="s">
        <v>629</v>
      </c>
      <c r="D154" s="8"/>
      <c r="E154" s="8">
        <v>138</v>
      </c>
      <c r="F154" s="32">
        <f t="shared" si="4"/>
        <v>36833.05999999999</v>
      </c>
      <c r="G154">
        <v>36833.06</v>
      </c>
      <c r="H154" t="s">
        <v>21</v>
      </c>
      <c r="I154" t="s">
        <v>22</v>
      </c>
      <c r="K154" s="32">
        <f t="shared" si="5"/>
        <v>0</v>
      </c>
    </row>
    <row r="155" spans="1:11" x14ac:dyDescent="0.3">
      <c r="A155" s="7">
        <v>45987</v>
      </c>
      <c r="B155" t="s">
        <v>24</v>
      </c>
      <c r="C155" t="s">
        <v>630</v>
      </c>
      <c r="D155" s="8"/>
      <c r="E155" s="8">
        <v>112</v>
      </c>
      <c r="F155" s="32">
        <f t="shared" si="4"/>
        <v>36945.05999999999</v>
      </c>
      <c r="G155">
        <v>36945.06</v>
      </c>
      <c r="H155" t="s">
        <v>21</v>
      </c>
      <c r="I155" t="s">
        <v>22</v>
      </c>
      <c r="K155" s="32">
        <f t="shared" si="5"/>
        <v>0</v>
      </c>
    </row>
    <row r="156" spans="1:11" x14ac:dyDescent="0.3">
      <c r="A156" s="7">
        <v>45988</v>
      </c>
      <c r="B156" t="s">
        <v>24</v>
      </c>
      <c r="C156" t="s">
        <v>631</v>
      </c>
      <c r="D156" s="8"/>
      <c r="E156" s="8">
        <v>42</v>
      </c>
      <c r="F156" s="32">
        <f t="shared" si="4"/>
        <v>36987.05999999999</v>
      </c>
      <c r="G156">
        <v>36987.06</v>
      </c>
      <c r="H156" t="s">
        <v>21</v>
      </c>
      <c r="I156" t="s">
        <v>22</v>
      </c>
      <c r="K156" s="32">
        <f t="shared" si="5"/>
        <v>0</v>
      </c>
    </row>
    <row r="157" spans="1:11" x14ac:dyDescent="0.3">
      <c r="A157" s="7">
        <v>45988</v>
      </c>
      <c r="B157" t="s">
        <v>24</v>
      </c>
      <c r="C157" t="s">
        <v>632</v>
      </c>
      <c r="D157" s="8"/>
      <c r="E157" s="8">
        <v>28</v>
      </c>
      <c r="F157" s="32">
        <f t="shared" si="4"/>
        <v>37015.05999999999</v>
      </c>
      <c r="G157">
        <v>37015.06</v>
      </c>
      <c r="H157" t="s">
        <v>21</v>
      </c>
      <c r="I157" t="s">
        <v>22</v>
      </c>
      <c r="K157" s="32">
        <f t="shared" si="5"/>
        <v>0</v>
      </c>
    </row>
    <row r="158" spans="1:11" x14ac:dyDescent="0.3">
      <c r="A158" s="7">
        <v>45988</v>
      </c>
      <c r="B158" t="s">
        <v>24</v>
      </c>
      <c r="C158" t="s">
        <v>633</v>
      </c>
      <c r="D158" s="8"/>
      <c r="E158" s="8">
        <v>28</v>
      </c>
      <c r="F158" s="32">
        <f t="shared" si="4"/>
        <v>37043.05999999999</v>
      </c>
      <c r="G158">
        <v>37043.06</v>
      </c>
      <c r="H158" t="s">
        <v>21</v>
      </c>
      <c r="I158" t="s">
        <v>22</v>
      </c>
      <c r="K158" s="32">
        <f t="shared" si="5"/>
        <v>0</v>
      </c>
    </row>
    <row r="159" spans="1:11" x14ac:dyDescent="0.3">
      <c r="A159" s="7">
        <v>45988</v>
      </c>
      <c r="B159" t="s">
        <v>24</v>
      </c>
      <c r="C159" t="s">
        <v>634</v>
      </c>
      <c r="D159" s="8"/>
      <c r="E159" s="8">
        <v>56</v>
      </c>
      <c r="F159" s="32">
        <f t="shared" si="4"/>
        <v>37099.05999999999</v>
      </c>
      <c r="G159">
        <v>37099.06</v>
      </c>
      <c r="H159" t="s">
        <v>21</v>
      </c>
      <c r="I159" t="s">
        <v>22</v>
      </c>
      <c r="K159" s="32">
        <f t="shared" si="5"/>
        <v>0</v>
      </c>
    </row>
    <row r="160" spans="1:11" x14ac:dyDescent="0.3">
      <c r="A160" s="7">
        <v>45989</v>
      </c>
      <c r="B160" t="s">
        <v>23</v>
      </c>
      <c r="C160" t="s">
        <v>635</v>
      </c>
      <c r="D160" s="8"/>
      <c r="E160" s="8">
        <v>14</v>
      </c>
      <c r="F160" s="32">
        <f t="shared" si="4"/>
        <v>37113.05999999999</v>
      </c>
      <c r="G160">
        <v>37113.06</v>
      </c>
      <c r="H160" t="s">
        <v>21</v>
      </c>
      <c r="I160" t="s">
        <v>22</v>
      </c>
      <c r="K160" s="32">
        <f t="shared" si="5"/>
        <v>0</v>
      </c>
    </row>
    <row r="161" spans="1:11" x14ac:dyDescent="0.3">
      <c r="A161" s="7">
        <v>45989</v>
      </c>
      <c r="B161" t="s">
        <v>23</v>
      </c>
      <c r="C161" t="s">
        <v>636</v>
      </c>
      <c r="D161" s="8"/>
      <c r="E161" s="8">
        <v>56</v>
      </c>
      <c r="F161" s="32">
        <f t="shared" si="4"/>
        <v>37169.05999999999</v>
      </c>
      <c r="G161">
        <v>37169.06</v>
      </c>
      <c r="H161" t="s">
        <v>21</v>
      </c>
      <c r="I161" t="s">
        <v>22</v>
      </c>
      <c r="K161" s="32">
        <f t="shared" si="5"/>
        <v>0</v>
      </c>
    </row>
    <row r="162" spans="1:11" x14ac:dyDescent="0.3">
      <c r="A162" s="7">
        <v>45992</v>
      </c>
      <c r="B162" t="s">
        <v>24</v>
      </c>
      <c r="C162" t="s">
        <v>637</v>
      </c>
      <c r="D162" s="8"/>
      <c r="E162" s="8">
        <v>56</v>
      </c>
      <c r="F162" s="32">
        <f t="shared" si="4"/>
        <v>37225.05999999999</v>
      </c>
      <c r="G162">
        <v>37225.06</v>
      </c>
      <c r="H162" t="s">
        <v>21</v>
      </c>
      <c r="I162" t="s">
        <v>22</v>
      </c>
      <c r="K162" s="32">
        <f t="shared" si="5"/>
        <v>0</v>
      </c>
    </row>
    <row r="163" spans="1:11" x14ac:dyDescent="0.3">
      <c r="A163" s="7">
        <v>45992</v>
      </c>
      <c r="B163" t="s">
        <v>24</v>
      </c>
      <c r="C163" t="s">
        <v>638</v>
      </c>
      <c r="D163" s="8"/>
      <c r="E163" s="8">
        <v>56</v>
      </c>
      <c r="F163" s="32">
        <f t="shared" si="4"/>
        <v>37281.05999999999</v>
      </c>
      <c r="G163">
        <v>37281.06</v>
      </c>
      <c r="H163" t="s">
        <v>21</v>
      </c>
      <c r="I163" t="s">
        <v>22</v>
      </c>
      <c r="K163" s="32">
        <f t="shared" si="5"/>
        <v>0</v>
      </c>
    </row>
    <row r="164" spans="1:11" x14ac:dyDescent="0.3">
      <c r="A164" s="7">
        <v>45992</v>
      </c>
      <c r="B164" t="s">
        <v>24</v>
      </c>
      <c r="C164" t="s">
        <v>639</v>
      </c>
      <c r="D164" s="8"/>
      <c r="E164" s="8">
        <v>42.97</v>
      </c>
      <c r="F164" s="32">
        <f t="shared" si="4"/>
        <v>37324.029999999992</v>
      </c>
      <c r="G164">
        <v>37324.03</v>
      </c>
      <c r="H164" t="s">
        <v>21</v>
      </c>
      <c r="I164" t="s">
        <v>22</v>
      </c>
      <c r="K164" s="32">
        <f t="shared" si="5"/>
        <v>0</v>
      </c>
    </row>
    <row r="165" spans="1:11" x14ac:dyDescent="0.3">
      <c r="A165" s="7">
        <v>45992</v>
      </c>
      <c r="B165" t="s">
        <v>24</v>
      </c>
      <c r="C165" t="s">
        <v>640</v>
      </c>
      <c r="D165" s="8"/>
      <c r="E165" s="8">
        <v>56</v>
      </c>
      <c r="F165" s="32">
        <f t="shared" si="4"/>
        <v>37380.029999999992</v>
      </c>
      <c r="G165">
        <v>37380.03</v>
      </c>
      <c r="H165" t="s">
        <v>21</v>
      </c>
      <c r="I165" t="s">
        <v>22</v>
      </c>
      <c r="K165" s="32">
        <f t="shared" si="5"/>
        <v>0</v>
      </c>
    </row>
    <row r="166" spans="1:11" x14ac:dyDescent="0.3">
      <c r="A166" s="7">
        <v>45992</v>
      </c>
      <c r="B166" t="s">
        <v>24</v>
      </c>
      <c r="C166" t="s">
        <v>34</v>
      </c>
      <c r="D166" s="8"/>
      <c r="E166" s="8">
        <v>320</v>
      </c>
      <c r="F166" s="32">
        <f t="shared" si="4"/>
        <v>37700.029999999992</v>
      </c>
      <c r="G166">
        <v>37700.03</v>
      </c>
      <c r="H166" t="s">
        <v>21</v>
      </c>
      <c r="I166" t="s">
        <v>22</v>
      </c>
      <c r="K166" s="32">
        <f t="shared" si="5"/>
        <v>0</v>
      </c>
    </row>
    <row r="167" spans="1:11" x14ac:dyDescent="0.3">
      <c r="A167" s="7">
        <v>45992</v>
      </c>
      <c r="B167" t="s">
        <v>23</v>
      </c>
      <c r="C167" t="s">
        <v>641</v>
      </c>
      <c r="D167" s="8">
        <v>-50</v>
      </c>
      <c r="E167" s="8"/>
      <c r="F167" s="32">
        <f t="shared" si="4"/>
        <v>37650.029999999992</v>
      </c>
      <c r="G167">
        <v>37650.03</v>
      </c>
      <c r="H167" t="s">
        <v>21</v>
      </c>
      <c r="I167" t="s">
        <v>22</v>
      </c>
      <c r="K167" s="32">
        <f t="shared" si="5"/>
        <v>0</v>
      </c>
    </row>
    <row r="168" spans="1:11" x14ac:dyDescent="0.3">
      <c r="A168" s="7">
        <v>45994</v>
      </c>
      <c r="B168" t="s">
        <v>23</v>
      </c>
      <c r="C168" t="s">
        <v>642</v>
      </c>
      <c r="D168" s="8">
        <v>-242.79</v>
      </c>
      <c r="E168" s="8"/>
      <c r="F168" s="32">
        <f t="shared" si="4"/>
        <v>37407.239999999991</v>
      </c>
      <c r="G168">
        <v>37407.24</v>
      </c>
      <c r="H168" t="s">
        <v>21</v>
      </c>
      <c r="I168" t="s">
        <v>22</v>
      </c>
      <c r="K168" s="32">
        <f t="shared" si="5"/>
        <v>0</v>
      </c>
    </row>
    <row r="169" spans="1:11" x14ac:dyDescent="0.3">
      <c r="A169" s="7">
        <v>45995</v>
      </c>
      <c r="B169" t="s">
        <v>24</v>
      </c>
      <c r="C169" t="s">
        <v>643</v>
      </c>
      <c r="D169" s="8"/>
      <c r="E169" s="8">
        <v>6.15</v>
      </c>
      <c r="F169" s="32">
        <f t="shared" si="4"/>
        <v>37413.389999999992</v>
      </c>
      <c r="G169">
        <v>37413.39</v>
      </c>
      <c r="H169" t="s">
        <v>21</v>
      </c>
      <c r="I169" t="s">
        <v>22</v>
      </c>
      <c r="K169" s="32">
        <f t="shared" si="5"/>
        <v>0</v>
      </c>
    </row>
    <row r="170" spans="1:11" x14ac:dyDescent="0.3">
      <c r="A170" s="7">
        <v>45995</v>
      </c>
      <c r="B170" t="s">
        <v>24</v>
      </c>
      <c r="C170" t="s">
        <v>644</v>
      </c>
      <c r="D170" s="8"/>
      <c r="E170" s="8">
        <v>5</v>
      </c>
      <c r="F170" s="32">
        <f t="shared" si="4"/>
        <v>37418.389999999992</v>
      </c>
      <c r="G170">
        <v>37418.39</v>
      </c>
      <c r="H170" t="s">
        <v>21</v>
      </c>
      <c r="I170" t="s">
        <v>22</v>
      </c>
      <c r="K170" s="32">
        <f t="shared" si="5"/>
        <v>0</v>
      </c>
    </row>
    <row r="171" spans="1:11" x14ac:dyDescent="0.3">
      <c r="A171" s="7">
        <v>45995</v>
      </c>
      <c r="B171" t="s">
        <v>24</v>
      </c>
      <c r="C171" t="s">
        <v>645</v>
      </c>
      <c r="D171" s="8"/>
      <c r="E171" s="8">
        <v>224</v>
      </c>
      <c r="F171" s="32">
        <f t="shared" si="4"/>
        <v>37642.389999999992</v>
      </c>
      <c r="G171">
        <v>37642.39</v>
      </c>
      <c r="H171" t="s">
        <v>21</v>
      </c>
      <c r="I171" t="s">
        <v>22</v>
      </c>
      <c r="K171" s="32">
        <f t="shared" si="5"/>
        <v>0</v>
      </c>
    </row>
    <row r="172" spans="1:11" x14ac:dyDescent="0.3">
      <c r="A172" s="7">
        <v>45995</v>
      </c>
      <c r="B172" t="s">
        <v>24</v>
      </c>
      <c r="C172" t="s">
        <v>646</v>
      </c>
      <c r="D172" s="8"/>
      <c r="E172" s="8">
        <v>156</v>
      </c>
      <c r="F172" s="32">
        <f t="shared" si="4"/>
        <v>37798.389999999992</v>
      </c>
      <c r="G172">
        <v>37798.39</v>
      </c>
      <c r="H172" t="s">
        <v>21</v>
      </c>
      <c r="I172" t="s">
        <v>22</v>
      </c>
      <c r="K172" s="32">
        <f t="shared" si="5"/>
        <v>0</v>
      </c>
    </row>
    <row r="173" spans="1:11" x14ac:dyDescent="0.3">
      <c r="A173" s="7">
        <v>45999</v>
      </c>
      <c r="B173" t="s">
        <v>24</v>
      </c>
      <c r="C173" t="s">
        <v>647</v>
      </c>
      <c r="D173" s="8"/>
      <c r="E173" s="8">
        <v>14</v>
      </c>
      <c r="F173" s="32">
        <f t="shared" si="4"/>
        <v>37812.389999999992</v>
      </c>
      <c r="G173">
        <v>37812.39</v>
      </c>
      <c r="H173" t="s">
        <v>21</v>
      </c>
      <c r="I173" t="s">
        <v>22</v>
      </c>
      <c r="K173" s="32">
        <f t="shared" si="5"/>
        <v>0</v>
      </c>
    </row>
    <row r="174" spans="1:11" x14ac:dyDescent="0.3">
      <c r="A174" s="7">
        <v>45999</v>
      </c>
      <c r="B174" t="s">
        <v>24</v>
      </c>
      <c r="C174" t="s">
        <v>648</v>
      </c>
      <c r="D174" s="8"/>
      <c r="E174" s="8">
        <v>189</v>
      </c>
      <c r="F174" s="32">
        <f t="shared" si="4"/>
        <v>38001.389999999992</v>
      </c>
      <c r="G174">
        <v>38001.39</v>
      </c>
      <c r="H174" t="s">
        <v>21</v>
      </c>
      <c r="I174" t="s">
        <v>22</v>
      </c>
      <c r="K174" s="32">
        <f t="shared" si="5"/>
        <v>0</v>
      </c>
    </row>
    <row r="175" spans="1:11" x14ac:dyDescent="0.3">
      <c r="A175" s="7">
        <v>45999</v>
      </c>
      <c r="B175" t="s">
        <v>24</v>
      </c>
      <c r="C175" t="s">
        <v>649</v>
      </c>
      <c r="D175" s="8"/>
      <c r="E175" s="8">
        <v>21</v>
      </c>
      <c r="F175" s="32">
        <f t="shared" si="4"/>
        <v>38022.389999999992</v>
      </c>
      <c r="G175">
        <v>38022.39</v>
      </c>
      <c r="H175" t="s">
        <v>21</v>
      </c>
      <c r="I175" t="s">
        <v>22</v>
      </c>
      <c r="K175" s="32">
        <f t="shared" si="5"/>
        <v>0</v>
      </c>
    </row>
    <row r="176" spans="1:11" x14ac:dyDescent="0.3">
      <c r="A176" s="7">
        <v>45999</v>
      </c>
      <c r="B176" t="s">
        <v>23</v>
      </c>
      <c r="C176" t="s">
        <v>650</v>
      </c>
      <c r="D176" s="8">
        <v>-250</v>
      </c>
      <c r="E176" s="8"/>
      <c r="F176" s="32">
        <f t="shared" si="4"/>
        <v>37772.389999999992</v>
      </c>
      <c r="G176">
        <v>37772.39</v>
      </c>
      <c r="H176" t="s">
        <v>21</v>
      </c>
      <c r="I176" t="s">
        <v>22</v>
      </c>
      <c r="K176" s="32">
        <f t="shared" si="5"/>
        <v>0</v>
      </c>
    </row>
    <row r="177" spans="1:11" x14ac:dyDescent="0.3">
      <c r="A177" s="7">
        <v>45999</v>
      </c>
      <c r="B177" t="s">
        <v>23</v>
      </c>
      <c r="C177" t="s">
        <v>651</v>
      </c>
      <c r="D177" s="8">
        <v>-122.16</v>
      </c>
      <c r="E177" s="8"/>
      <c r="F177" s="32">
        <f t="shared" si="4"/>
        <v>37650.229999999989</v>
      </c>
      <c r="G177">
        <v>37650.230000000003</v>
      </c>
      <c r="H177" t="s">
        <v>21</v>
      </c>
      <c r="I177" t="s">
        <v>22</v>
      </c>
      <c r="K177" s="32">
        <f t="shared" si="5"/>
        <v>0</v>
      </c>
    </row>
    <row r="178" spans="1:11" x14ac:dyDescent="0.3">
      <c r="A178" s="7">
        <v>46000</v>
      </c>
      <c r="B178" t="s">
        <v>24</v>
      </c>
      <c r="C178" t="s">
        <v>652</v>
      </c>
      <c r="D178" s="8"/>
      <c r="E178" s="8">
        <v>83.51</v>
      </c>
      <c r="F178" s="32">
        <f t="shared" si="4"/>
        <v>37733.739999999991</v>
      </c>
      <c r="G178">
        <v>37733.74</v>
      </c>
      <c r="H178" t="s">
        <v>21</v>
      </c>
      <c r="I178" t="s">
        <v>22</v>
      </c>
      <c r="K178" s="32">
        <f t="shared" si="5"/>
        <v>0</v>
      </c>
    </row>
    <row r="179" spans="1:11" x14ac:dyDescent="0.3">
      <c r="A179" s="7">
        <v>46000</v>
      </c>
      <c r="B179" t="s">
        <v>24</v>
      </c>
      <c r="C179" t="s">
        <v>653</v>
      </c>
      <c r="D179" s="8"/>
      <c r="E179" s="8">
        <v>386.33</v>
      </c>
      <c r="F179" s="32">
        <f t="shared" si="4"/>
        <v>38120.069999999992</v>
      </c>
      <c r="G179">
        <v>38120.07</v>
      </c>
      <c r="H179" t="s">
        <v>21</v>
      </c>
      <c r="I179" t="s">
        <v>22</v>
      </c>
      <c r="K179" s="32">
        <f t="shared" si="5"/>
        <v>0</v>
      </c>
    </row>
    <row r="180" spans="1:11" x14ac:dyDescent="0.3">
      <c r="A180" s="7">
        <v>46001</v>
      </c>
      <c r="B180" t="s">
        <v>24</v>
      </c>
      <c r="C180" t="s">
        <v>654</v>
      </c>
      <c r="D180" s="8"/>
      <c r="E180" s="8">
        <v>27</v>
      </c>
      <c r="F180" s="32">
        <f t="shared" si="4"/>
        <v>38147.069999999992</v>
      </c>
      <c r="G180">
        <v>38147.07</v>
      </c>
      <c r="H180" t="s">
        <v>21</v>
      </c>
      <c r="I180" t="s">
        <v>22</v>
      </c>
      <c r="K180" s="32">
        <f t="shared" si="5"/>
        <v>0</v>
      </c>
    </row>
    <row r="181" spans="1:11" x14ac:dyDescent="0.3">
      <c r="A181" s="7">
        <v>46002</v>
      </c>
      <c r="B181" t="s">
        <v>24</v>
      </c>
      <c r="C181" t="s">
        <v>655</v>
      </c>
      <c r="D181" s="8"/>
      <c r="E181" s="8">
        <v>14</v>
      </c>
      <c r="F181" s="32">
        <f t="shared" si="4"/>
        <v>38161.069999999992</v>
      </c>
      <c r="G181">
        <v>38161.07</v>
      </c>
      <c r="H181" t="s">
        <v>21</v>
      </c>
      <c r="I181" t="s">
        <v>22</v>
      </c>
      <c r="K181" s="32">
        <f t="shared" si="5"/>
        <v>0</v>
      </c>
    </row>
    <row r="182" spans="1:11" x14ac:dyDescent="0.3">
      <c r="A182" s="7">
        <v>46002</v>
      </c>
      <c r="B182" t="s">
        <v>24</v>
      </c>
      <c r="C182" t="s">
        <v>656</v>
      </c>
      <c r="D182" s="8"/>
      <c r="E182" s="8">
        <v>28</v>
      </c>
      <c r="F182" s="32">
        <f t="shared" si="4"/>
        <v>38189.069999999992</v>
      </c>
      <c r="G182">
        <v>38189.07</v>
      </c>
      <c r="H182" t="s">
        <v>21</v>
      </c>
      <c r="I182" t="s">
        <v>22</v>
      </c>
      <c r="K182" s="32">
        <f t="shared" si="5"/>
        <v>0</v>
      </c>
    </row>
    <row r="183" spans="1:11" x14ac:dyDescent="0.3">
      <c r="A183" s="7">
        <v>46002</v>
      </c>
      <c r="B183" t="s">
        <v>23</v>
      </c>
      <c r="C183" t="s">
        <v>657</v>
      </c>
      <c r="D183" s="8">
        <v>-1720</v>
      </c>
      <c r="E183" s="8"/>
      <c r="F183" s="32">
        <f t="shared" si="4"/>
        <v>36469.069999999992</v>
      </c>
      <c r="G183">
        <v>36469.07</v>
      </c>
      <c r="H183" t="s">
        <v>21</v>
      </c>
      <c r="I183" t="s">
        <v>22</v>
      </c>
      <c r="K183" s="32">
        <f t="shared" si="5"/>
        <v>0</v>
      </c>
    </row>
    <row r="184" spans="1:11" x14ac:dyDescent="0.3">
      <c r="A184" s="7">
        <v>46002</v>
      </c>
      <c r="B184" t="s">
        <v>23</v>
      </c>
      <c r="C184" t="s">
        <v>658</v>
      </c>
      <c r="D184" s="8">
        <v>-2525</v>
      </c>
      <c r="E184" s="8"/>
      <c r="F184" s="32">
        <f t="shared" si="4"/>
        <v>33944.069999999992</v>
      </c>
      <c r="G184">
        <v>33944.07</v>
      </c>
      <c r="H184" t="s">
        <v>21</v>
      </c>
      <c r="I184" t="s">
        <v>22</v>
      </c>
      <c r="K184" s="32">
        <f t="shared" si="5"/>
        <v>0</v>
      </c>
    </row>
    <row r="185" spans="1:11" x14ac:dyDescent="0.3">
      <c r="A185" s="7">
        <v>46002</v>
      </c>
      <c r="B185" t="s">
        <v>23</v>
      </c>
      <c r="C185" t="s">
        <v>659</v>
      </c>
      <c r="D185" s="8">
        <v>-50</v>
      </c>
      <c r="E185" s="8"/>
      <c r="F185" s="32">
        <f t="shared" si="4"/>
        <v>33894.069999999992</v>
      </c>
      <c r="G185">
        <v>33894.07</v>
      </c>
      <c r="H185" t="s">
        <v>21</v>
      </c>
      <c r="I185" t="s">
        <v>22</v>
      </c>
      <c r="K185" s="32">
        <f t="shared" si="5"/>
        <v>0</v>
      </c>
    </row>
    <row r="186" spans="1:11" x14ac:dyDescent="0.3">
      <c r="A186" s="7">
        <v>46003</v>
      </c>
      <c r="B186" t="s">
        <v>24</v>
      </c>
      <c r="C186" t="s">
        <v>660</v>
      </c>
      <c r="D186" s="8"/>
      <c r="E186" s="8">
        <v>336</v>
      </c>
      <c r="F186" s="32">
        <f t="shared" si="4"/>
        <v>34230.069999999992</v>
      </c>
      <c r="G186">
        <v>34230.07</v>
      </c>
      <c r="H186" t="s">
        <v>21</v>
      </c>
      <c r="I186" t="s">
        <v>22</v>
      </c>
      <c r="K186" s="32">
        <f t="shared" si="5"/>
        <v>0</v>
      </c>
    </row>
    <row r="187" spans="1:11" x14ac:dyDescent="0.3">
      <c r="A187" s="7">
        <v>46003</v>
      </c>
      <c r="B187" t="s">
        <v>24</v>
      </c>
      <c r="C187" t="s">
        <v>661</v>
      </c>
      <c r="D187" s="8"/>
      <c r="E187" s="8">
        <v>420</v>
      </c>
      <c r="F187" s="32">
        <f t="shared" si="4"/>
        <v>34650.069999999992</v>
      </c>
      <c r="G187">
        <v>34650.07</v>
      </c>
      <c r="H187" t="s">
        <v>21</v>
      </c>
      <c r="I187" t="s">
        <v>22</v>
      </c>
      <c r="K187" s="32">
        <f t="shared" si="5"/>
        <v>0</v>
      </c>
    </row>
    <row r="188" spans="1:11" x14ac:dyDescent="0.3">
      <c r="A188" s="7">
        <v>46006</v>
      </c>
      <c r="B188" t="s">
        <v>24</v>
      </c>
      <c r="C188" t="s">
        <v>662</v>
      </c>
      <c r="D188" s="8"/>
      <c r="E188" s="8">
        <v>70</v>
      </c>
      <c r="F188" s="32">
        <f t="shared" si="4"/>
        <v>34720.069999999992</v>
      </c>
      <c r="G188">
        <v>34720.07</v>
      </c>
      <c r="H188" t="s">
        <v>21</v>
      </c>
      <c r="I188" t="s">
        <v>22</v>
      </c>
      <c r="K188" s="32">
        <f t="shared" si="5"/>
        <v>0</v>
      </c>
    </row>
    <row r="189" spans="1:11" x14ac:dyDescent="0.3">
      <c r="A189" s="7">
        <v>46007</v>
      </c>
      <c r="B189" t="s">
        <v>24</v>
      </c>
      <c r="C189" t="s">
        <v>663</v>
      </c>
      <c r="D189" s="8"/>
      <c r="E189" s="8">
        <v>66</v>
      </c>
      <c r="F189" s="32">
        <f t="shared" si="4"/>
        <v>34786.069999999992</v>
      </c>
      <c r="G189">
        <v>34786.07</v>
      </c>
      <c r="H189" t="s">
        <v>21</v>
      </c>
      <c r="I189" t="s">
        <v>22</v>
      </c>
      <c r="K189" s="32">
        <f t="shared" si="5"/>
        <v>0</v>
      </c>
    </row>
    <row r="190" spans="1:11" x14ac:dyDescent="0.3">
      <c r="A190" s="7">
        <v>46007</v>
      </c>
      <c r="B190" t="s">
        <v>23</v>
      </c>
      <c r="C190" t="s">
        <v>664</v>
      </c>
      <c r="D190" s="8">
        <v>-306.41000000000003</v>
      </c>
      <c r="E190" s="8"/>
      <c r="F190" s="32">
        <f t="shared" si="4"/>
        <v>34479.659999999989</v>
      </c>
      <c r="G190">
        <v>34479.660000000003</v>
      </c>
      <c r="H190" t="s">
        <v>21</v>
      </c>
      <c r="I190" t="s">
        <v>22</v>
      </c>
      <c r="K190" s="32">
        <f t="shared" si="5"/>
        <v>0</v>
      </c>
    </row>
    <row r="191" spans="1:11" x14ac:dyDescent="0.3">
      <c r="A191" s="7">
        <v>46008</v>
      </c>
      <c r="B191" t="s">
        <v>24</v>
      </c>
      <c r="C191" t="s">
        <v>665</v>
      </c>
      <c r="D191" s="8"/>
      <c r="E191" s="8">
        <v>21</v>
      </c>
      <c r="F191" s="32">
        <f t="shared" si="4"/>
        <v>34500.659999999989</v>
      </c>
      <c r="G191">
        <v>34500.660000000003</v>
      </c>
      <c r="H191" t="s">
        <v>21</v>
      </c>
      <c r="I191" t="s">
        <v>22</v>
      </c>
      <c r="K191" s="32">
        <f t="shared" si="5"/>
        <v>0</v>
      </c>
    </row>
    <row r="192" spans="1:11" x14ac:dyDescent="0.3">
      <c r="A192" s="7">
        <v>46008</v>
      </c>
      <c r="B192" t="s">
        <v>24</v>
      </c>
      <c r="C192" t="s">
        <v>666</v>
      </c>
      <c r="D192" s="8"/>
      <c r="E192" s="8">
        <v>28</v>
      </c>
      <c r="F192" s="32">
        <f t="shared" si="4"/>
        <v>34528.659999999989</v>
      </c>
      <c r="G192">
        <v>34528.660000000003</v>
      </c>
      <c r="H192" t="s">
        <v>21</v>
      </c>
      <c r="I192" t="s">
        <v>22</v>
      </c>
      <c r="K192" s="32">
        <f t="shared" si="5"/>
        <v>0</v>
      </c>
    </row>
    <row r="193" spans="1:11" x14ac:dyDescent="0.3">
      <c r="A193" s="7">
        <v>46008</v>
      </c>
      <c r="B193" t="s">
        <v>24</v>
      </c>
      <c r="C193" t="s">
        <v>667</v>
      </c>
      <c r="D193" s="8"/>
      <c r="E193" s="8">
        <v>126</v>
      </c>
      <c r="F193" s="32">
        <f t="shared" si="4"/>
        <v>34654.659999999989</v>
      </c>
      <c r="G193">
        <v>34654.660000000003</v>
      </c>
      <c r="H193" t="s">
        <v>21</v>
      </c>
      <c r="I193" t="s">
        <v>22</v>
      </c>
      <c r="K193" s="32">
        <f t="shared" si="5"/>
        <v>0</v>
      </c>
    </row>
    <row r="194" spans="1:11" x14ac:dyDescent="0.3">
      <c r="A194" s="7">
        <v>46008</v>
      </c>
      <c r="B194" t="s">
        <v>24</v>
      </c>
      <c r="C194" t="s">
        <v>668</v>
      </c>
      <c r="D194" s="8"/>
      <c r="E194" s="8">
        <v>56</v>
      </c>
      <c r="F194" s="32">
        <f t="shared" ref="F194:F257" si="6">F193+E194+D194</f>
        <v>34710.659999999989</v>
      </c>
      <c r="G194">
        <v>34710.660000000003</v>
      </c>
      <c r="H194" t="s">
        <v>21</v>
      </c>
      <c r="I194" t="s">
        <v>22</v>
      </c>
      <c r="K194" s="32">
        <f t="shared" si="5"/>
        <v>0</v>
      </c>
    </row>
    <row r="195" spans="1:11" x14ac:dyDescent="0.3">
      <c r="A195" s="7">
        <v>46008</v>
      </c>
      <c r="B195" t="s">
        <v>24</v>
      </c>
      <c r="C195" t="s">
        <v>669</v>
      </c>
      <c r="D195" s="8"/>
      <c r="E195" s="8">
        <v>105</v>
      </c>
      <c r="F195" s="32">
        <f t="shared" si="6"/>
        <v>34815.659999999989</v>
      </c>
      <c r="G195">
        <v>34815.660000000003</v>
      </c>
      <c r="H195" t="s">
        <v>21</v>
      </c>
      <c r="I195" t="s">
        <v>22</v>
      </c>
      <c r="K195" s="32">
        <f t="shared" ref="K195:K258" si="7">F195-G195</f>
        <v>0</v>
      </c>
    </row>
    <row r="196" spans="1:11" x14ac:dyDescent="0.3">
      <c r="A196" s="7">
        <v>46008</v>
      </c>
      <c r="B196" t="s">
        <v>23</v>
      </c>
      <c r="C196" t="s">
        <v>670</v>
      </c>
      <c r="D196" s="8">
        <v>-500</v>
      </c>
      <c r="E196" s="8"/>
      <c r="F196" s="32">
        <f t="shared" si="6"/>
        <v>34315.659999999989</v>
      </c>
      <c r="G196">
        <v>34315.660000000003</v>
      </c>
      <c r="H196" t="s">
        <v>21</v>
      </c>
      <c r="I196" t="s">
        <v>22</v>
      </c>
      <c r="K196" s="32">
        <f t="shared" si="7"/>
        <v>0</v>
      </c>
    </row>
    <row r="197" spans="1:11" x14ac:dyDescent="0.3">
      <c r="A197" s="7">
        <v>46009</v>
      </c>
      <c r="B197" t="s">
        <v>24</v>
      </c>
      <c r="C197" t="s">
        <v>671</v>
      </c>
      <c r="D197" s="8"/>
      <c r="E197" s="8">
        <v>48</v>
      </c>
      <c r="F197" s="32">
        <f t="shared" si="6"/>
        <v>34363.659999999989</v>
      </c>
      <c r="G197">
        <v>34363.660000000003</v>
      </c>
      <c r="H197" t="s">
        <v>21</v>
      </c>
      <c r="I197" t="s">
        <v>22</v>
      </c>
      <c r="K197" s="32">
        <f t="shared" si="7"/>
        <v>0</v>
      </c>
    </row>
    <row r="198" spans="1:11" x14ac:dyDescent="0.3">
      <c r="A198" s="7">
        <v>46009</v>
      </c>
      <c r="B198" t="s">
        <v>24</v>
      </c>
      <c r="C198" t="s">
        <v>672</v>
      </c>
      <c r="D198" s="8"/>
      <c r="E198" s="8">
        <v>84</v>
      </c>
      <c r="F198" s="32">
        <f t="shared" si="6"/>
        <v>34447.659999999989</v>
      </c>
      <c r="G198">
        <v>34447.660000000003</v>
      </c>
      <c r="H198" t="s">
        <v>21</v>
      </c>
      <c r="I198" t="s">
        <v>22</v>
      </c>
      <c r="K198" s="32">
        <f t="shared" si="7"/>
        <v>0</v>
      </c>
    </row>
    <row r="199" spans="1:11" x14ac:dyDescent="0.3">
      <c r="A199" s="7">
        <v>46013</v>
      </c>
      <c r="B199" t="s">
        <v>24</v>
      </c>
      <c r="C199" t="s">
        <v>673</v>
      </c>
      <c r="D199" s="8"/>
      <c r="E199" s="8">
        <v>42</v>
      </c>
      <c r="F199" s="32">
        <f t="shared" si="6"/>
        <v>34489.659999999989</v>
      </c>
      <c r="G199">
        <v>34489.660000000003</v>
      </c>
      <c r="H199" t="s">
        <v>21</v>
      </c>
      <c r="I199" t="s">
        <v>22</v>
      </c>
      <c r="K199" s="32">
        <f t="shared" si="7"/>
        <v>0</v>
      </c>
    </row>
    <row r="200" spans="1:11" x14ac:dyDescent="0.3">
      <c r="A200" s="7">
        <v>46013</v>
      </c>
      <c r="B200" t="s">
        <v>24</v>
      </c>
      <c r="C200" t="s">
        <v>674</v>
      </c>
      <c r="D200" s="8"/>
      <c r="E200" s="8">
        <v>28</v>
      </c>
      <c r="F200" s="32">
        <f t="shared" si="6"/>
        <v>34517.659999999989</v>
      </c>
      <c r="G200">
        <v>34517.660000000003</v>
      </c>
      <c r="H200" t="s">
        <v>21</v>
      </c>
      <c r="I200" t="s">
        <v>22</v>
      </c>
      <c r="K200" s="32">
        <f t="shared" si="7"/>
        <v>0</v>
      </c>
    </row>
    <row r="201" spans="1:11" x14ac:dyDescent="0.3">
      <c r="A201" s="7">
        <v>46013</v>
      </c>
      <c r="B201" t="s">
        <v>24</v>
      </c>
      <c r="C201" t="s">
        <v>675</v>
      </c>
      <c r="D201" s="8"/>
      <c r="E201" s="8">
        <v>28</v>
      </c>
      <c r="F201" s="32">
        <f t="shared" si="6"/>
        <v>34545.659999999989</v>
      </c>
      <c r="G201">
        <v>34545.660000000003</v>
      </c>
      <c r="H201" t="s">
        <v>21</v>
      </c>
      <c r="I201" t="s">
        <v>22</v>
      </c>
      <c r="K201" s="32">
        <f t="shared" si="7"/>
        <v>0</v>
      </c>
    </row>
    <row r="202" spans="1:11" x14ac:dyDescent="0.3">
      <c r="A202" s="7">
        <v>46013</v>
      </c>
      <c r="B202" t="s">
        <v>23</v>
      </c>
      <c r="C202" t="s">
        <v>676</v>
      </c>
      <c r="D202" s="8"/>
      <c r="E202" s="8">
        <v>48</v>
      </c>
      <c r="F202" s="32">
        <f t="shared" si="6"/>
        <v>34593.659999999989</v>
      </c>
      <c r="G202">
        <v>34593.660000000003</v>
      </c>
      <c r="H202" t="s">
        <v>21</v>
      </c>
      <c r="I202" t="s">
        <v>22</v>
      </c>
      <c r="K202" s="32">
        <f t="shared" si="7"/>
        <v>0</v>
      </c>
    </row>
    <row r="203" spans="1:11" x14ac:dyDescent="0.3">
      <c r="A203" s="7">
        <v>46013</v>
      </c>
      <c r="B203" t="s">
        <v>23</v>
      </c>
      <c r="C203" t="s">
        <v>677</v>
      </c>
      <c r="D203" s="8">
        <v>-48</v>
      </c>
      <c r="E203" s="8"/>
      <c r="F203" s="32">
        <f t="shared" si="6"/>
        <v>34545.659999999989</v>
      </c>
      <c r="G203">
        <v>34545.660000000003</v>
      </c>
      <c r="H203" t="s">
        <v>21</v>
      </c>
      <c r="I203" t="s">
        <v>22</v>
      </c>
      <c r="K203" s="32">
        <f t="shared" si="7"/>
        <v>0</v>
      </c>
    </row>
    <row r="204" spans="1:11" x14ac:dyDescent="0.3">
      <c r="A204" s="7">
        <v>46013</v>
      </c>
      <c r="B204" t="s">
        <v>23</v>
      </c>
      <c r="C204" t="s">
        <v>678</v>
      </c>
      <c r="D204" s="8">
        <v>-48</v>
      </c>
      <c r="E204" s="8"/>
      <c r="F204" s="32">
        <f t="shared" si="6"/>
        <v>34497.659999999989</v>
      </c>
      <c r="G204">
        <v>34497.660000000003</v>
      </c>
      <c r="H204" t="s">
        <v>21</v>
      </c>
      <c r="I204" t="s">
        <v>22</v>
      </c>
      <c r="K204" s="32">
        <f t="shared" si="7"/>
        <v>0</v>
      </c>
    </row>
    <row r="205" spans="1:11" x14ac:dyDescent="0.3">
      <c r="A205" s="7">
        <v>46015</v>
      </c>
      <c r="B205" t="s">
        <v>20</v>
      </c>
      <c r="C205" t="s">
        <v>679</v>
      </c>
      <c r="D205" s="8">
        <v>-35.94</v>
      </c>
      <c r="E205" s="8"/>
      <c r="F205" s="32">
        <f t="shared" si="6"/>
        <v>34461.719999999987</v>
      </c>
      <c r="G205">
        <v>34461.72</v>
      </c>
      <c r="H205" t="s">
        <v>21</v>
      </c>
      <c r="I205" t="s">
        <v>22</v>
      </c>
      <c r="K205" s="32">
        <f t="shared" si="7"/>
        <v>0</v>
      </c>
    </row>
    <row r="206" spans="1:11" x14ac:dyDescent="0.3">
      <c r="A206" s="7">
        <v>46022</v>
      </c>
      <c r="B206" t="s">
        <v>24</v>
      </c>
      <c r="C206" t="s">
        <v>680</v>
      </c>
      <c r="D206" s="8"/>
      <c r="E206" s="8">
        <v>14</v>
      </c>
      <c r="F206" s="32">
        <f t="shared" si="6"/>
        <v>34475.719999999987</v>
      </c>
      <c r="G206">
        <v>34475.72</v>
      </c>
      <c r="H206" t="s">
        <v>21</v>
      </c>
      <c r="I206" t="s">
        <v>22</v>
      </c>
      <c r="K206" s="32">
        <f t="shared" si="7"/>
        <v>0</v>
      </c>
    </row>
    <row r="207" spans="1:11" x14ac:dyDescent="0.3">
      <c r="A207" s="7">
        <v>46022</v>
      </c>
      <c r="B207" t="s">
        <v>24</v>
      </c>
      <c r="C207" t="s">
        <v>681</v>
      </c>
      <c r="D207" s="8"/>
      <c r="E207" s="8">
        <v>90</v>
      </c>
      <c r="F207" s="32">
        <f t="shared" si="6"/>
        <v>34565.719999999987</v>
      </c>
      <c r="G207">
        <v>34565.72</v>
      </c>
      <c r="H207" t="s">
        <v>21</v>
      </c>
      <c r="I207" t="s">
        <v>22</v>
      </c>
      <c r="K207" s="32">
        <f t="shared" si="7"/>
        <v>0</v>
      </c>
    </row>
    <row r="208" spans="1:11" x14ac:dyDescent="0.3">
      <c r="A208" s="7">
        <v>46024</v>
      </c>
      <c r="B208" t="s">
        <v>23</v>
      </c>
      <c r="C208" t="s">
        <v>682</v>
      </c>
      <c r="D208" s="8">
        <v>-42.41</v>
      </c>
      <c r="E208" s="8"/>
      <c r="F208" s="32">
        <f t="shared" si="6"/>
        <v>34523.309999999983</v>
      </c>
      <c r="G208">
        <v>34523.31</v>
      </c>
      <c r="H208" t="s">
        <v>21</v>
      </c>
      <c r="I208" t="s">
        <v>22</v>
      </c>
      <c r="K208" s="32">
        <f t="shared" si="7"/>
        <v>0</v>
      </c>
    </row>
    <row r="209" spans="1:11" x14ac:dyDescent="0.3">
      <c r="A209" s="7">
        <v>46027</v>
      </c>
      <c r="B209" t="s">
        <v>24</v>
      </c>
      <c r="C209" t="s">
        <v>683</v>
      </c>
      <c r="D209" s="8"/>
      <c r="E209" s="8">
        <v>5</v>
      </c>
      <c r="F209" s="32">
        <f t="shared" si="6"/>
        <v>34528.309999999983</v>
      </c>
      <c r="G209">
        <v>34528.31</v>
      </c>
      <c r="H209" t="s">
        <v>21</v>
      </c>
      <c r="I209" t="s">
        <v>22</v>
      </c>
      <c r="K209" s="32">
        <f t="shared" si="7"/>
        <v>0</v>
      </c>
    </row>
    <row r="210" spans="1:11" x14ac:dyDescent="0.3">
      <c r="A210" s="7">
        <v>46027</v>
      </c>
      <c r="B210" t="s">
        <v>24</v>
      </c>
      <c r="C210" t="s">
        <v>684</v>
      </c>
      <c r="D210" s="8"/>
      <c r="E210" s="8">
        <v>60</v>
      </c>
      <c r="F210" s="32">
        <f t="shared" si="6"/>
        <v>34588.309999999983</v>
      </c>
      <c r="G210">
        <v>34588.31</v>
      </c>
      <c r="H210" t="s">
        <v>21</v>
      </c>
      <c r="I210" t="s">
        <v>22</v>
      </c>
      <c r="K210" s="32">
        <f t="shared" si="7"/>
        <v>0</v>
      </c>
    </row>
    <row r="211" spans="1:11" x14ac:dyDescent="0.3">
      <c r="A211" s="7">
        <v>46027</v>
      </c>
      <c r="B211" t="s">
        <v>24</v>
      </c>
      <c r="C211" t="s">
        <v>685</v>
      </c>
      <c r="D211" s="8"/>
      <c r="E211" s="8">
        <v>56</v>
      </c>
      <c r="F211" s="32">
        <f t="shared" si="6"/>
        <v>34644.309999999983</v>
      </c>
      <c r="G211">
        <v>34644.31</v>
      </c>
      <c r="H211" t="s">
        <v>21</v>
      </c>
      <c r="I211" t="s">
        <v>22</v>
      </c>
      <c r="K211" s="32">
        <f t="shared" si="7"/>
        <v>0</v>
      </c>
    </row>
    <row r="212" spans="1:11" x14ac:dyDescent="0.3">
      <c r="A212" s="7">
        <v>46027</v>
      </c>
      <c r="B212" t="s">
        <v>24</v>
      </c>
      <c r="C212" t="s">
        <v>686</v>
      </c>
      <c r="D212" s="8"/>
      <c r="E212" s="8">
        <v>112</v>
      </c>
      <c r="F212" s="32">
        <f t="shared" si="6"/>
        <v>34756.309999999983</v>
      </c>
      <c r="G212">
        <v>34756.31</v>
      </c>
      <c r="H212" t="s">
        <v>21</v>
      </c>
      <c r="I212" t="s">
        <v>22</v>
      </c>
      <c r="K212" s="32">
        <f t="shared" si="7"/>
        <v>0</v>
      </c>
    </row>
    <row r="213" spans="1:11" x14ac:dyDescent="0.3">
      <c r="A213" s="7">
        <v>46031</v>
      </c>
      <c r="B213" t="s">
        <v>24</v>
      </c>
      <c r="C213" t="s">
        <v>687</v>
      </c>
      <c r="D213" s="8"/>
      <c r="E213" s="8">
        <v>42</v>
      </c>
      <c r="F213" s="32">
        <f t="shared" si="6"/>
        <v>34798.309999999983</v>
      </c>
      <c r="G213">
        <v>34798.31</v>
      </c>
      <c r="H213" t="s">
        <v>21</v>
      </c>
      <c r="I213" t="s">
        <v>22</v>
      </c>
      <c r="K213" s="32">
        <f t="shared" si="7"/>
        <v>0</v>
      </c>
    </row>
    <row r="214" spans="1:11" x14ac:dyDescent="0.3">
      <c r="A214" s="7">
        <v>46031</v>
      </c>
      <c r="B214" t="s">
        <v>24</v>
      </c>
      <c r="C214" t="s">
        <v>688</v>
      </c>
      <c r="D214" s="8"/>
      <c r="E214" s="8">
        <v>550</v>
      </c>
      <c r="F214" s="32">
        <f t="shared" si="6"/>
        <v>35348.309999999983</v>
      </c>
      <c r="G214">
        <v>35348.31</v>
      </c>
      <c r="H214" t="s">
        <v>21</v>
      </c>
      <c r="I214" t="s">
        <v>22</v>
      </c>
      <c r="K214" s="32">
        <f t="shared" si="7"/>
        <v>0</v>
      </c>
    </row>
    <row r="215" spans="1:11" x14ac:dyDescent="0.3">
      <c r="A215" s="7">
        <v>46031</v>
      </c>
      <c r="B215" t="s">
        <v>23</v>
      </c>
      <c r="C215" t="s">
        <v>689</v>
      </c>
      <c r="D215" s="8">
        <v>-503.5</v>
      </c>
      <c r="E215" s="8"/>
      <c r="F215" s="32">
        <f t="shared" si="6"/>
        <v>34844.809999999983</v>
      </c>
      <c r="G215">
        <v>34844.81</v>
      </c>
      <c r="H215" t="s">
        <v>21</v>
      </c>
      <c r="I215" t="s">
        <v>22</v>
      </c>
      <c r="K215" s="32">
        <f t="shared" si="7"/>
        <v>0</v>
      </c>
    </row>
    <row r="216" spans="1:11" x14ac:dyDescent="0.3">
      <c r="A216" s="7">
        <v>46034</v>
      </c>
      <c r="B216" t="s">
        <v>23</v>
      </c>
      <c r="C216" t="s">
        <v>690</v>
      </c>
      <c r="D216" s="8">
        <v>-109.75</v>
      </c>
      <c r="E216" s="8"/>
      <c r="F216" s="32">
        <f t="shared" si="6"/>
        <v>34735.059999999983</v>
      </c>
      <c r="G216">
        <v>34735.06</v>
      </c>
      <c r="H216" t="s">
        <v>21</v>
      </c>
      <c r="I216" t="s">
        <v>22</v>
      </c>
      <c r="K216" s="32">
        <f t="shared" si="7"/>
        <v>0</v>
      </c>
    </row>
    <row r="217" spans="1:11" x14ac:dyDescent="0.3">
      <c r="A217" s="7">
        <v>46036</v>
      </c>
      <c r="B217" t="s">
        <v>23</v>
      </c>
      <c r="C217" t="s">
        <v>691</v>
      </c>
      <c r="D217" s="8"/>
      <c r="E217" s="8">
        <v>84</v>
      </c>
      <c r="F217" s="32">
        <f t="shared" si="6"/>
        <v>34819.059999999983</v>
      </c>
      <c r="G217">
        <v>34819.06</v>
      </c>
      <c r="H217" t="s">
        <v>21</v>
      </c>
      <c r="I217" t="s">
        <v>22</v>
      </c>
      <c r="K217" s="32">
        <f t="shared" si="7"/>
        <v>0</v>
      </c>
    </row>
    <row r="218" spans="1:11" x14ac:dyDescent="0.3">
      <c r="A218" s="7">
        <v>46036</v>
      </c>
      <c r="B218" t="s">
        <v>23</v>
      </c>
      <c r="C218" t="s">
        <v>692</v>
      </c>
      <c r="D218" s="8"/>
      <c r="E218" s="8">
        <v>28</v>
      </c>
      <c r="F218" s="32">
        <f t="shared" si="6"/>
        <v>34847.059999999983</v>
      </c>
      <c r="G218">
        <v>34847.06</v>
      </c>
      <c r="H218" t="s">
        <v>21</v>
      </c>
      <c r="I218" t="s">
        <v>22</v>
      </c>
      <c r="K218" s="32">
        <f t="shared" si="7"/>
        <v>0</v>
      </c>
    </row>
    <row r="219" spans="1:11" x14ac:dyDescent="0.3">
      <c r="A219" s="7">
        <v>46036</v>
      </c>
      <c r="B219" t="s">
        <v>23</v>
      </c>
      <c r="C219" t="s">
        <v>692</v>
      </c>
      <c r="D219" s="8"/>
      <c r="E219" s="8">
        <v>42</v>
      </c>
      <c r="F219" s="32">
        <f t="shared" si="6"/>
        <v>34889.059999999983</v>
      </c>
      <c r="G219">
        <v>34889.06</v>
      </c>
      <c r="H219" t="s">
        <v>21</v>
      </c>
      <c r="I219" t="s">
        <v>22</v>
      </c>
      <c r="K219" s="32">
        <f t="shared" si="7"/>
        <v>0</v>
      </c>
    </row>
    <row r="220" spans="1:11" x14ac:dyDescent="0.3">
      <c r="A220" s="7">
        <v>46036</v>
      </c>
      <c r="B220" t="s">
        <v>23</v>
      </c>
      <c r="C220" t="s">
        <v>693</v>
      </c>
      <c r="D220" s="8"/>
      <c r="E220" s="8">
        <v>84</v>
      </c>
      <c r="F220" s="32">
        <f t="shared" si="6"/>
        <v>34973.059999999983</v>
      </c>
      <c r="G220">
        <v>34973.06</v>
      </c>
      <c r="H220" t="s">
        <v>21</v>
      </c>
      <c r="I220" t="s">
        <v>22</v>
      </c>
      <c r="K220" s="32">
        <f t="shared" si="7"/>
        <v>0</v>
      </c>
    </row>
    <row r="221" spans="1:11" x14ac:dyDescent="0.3">
      <c r="A221" s="7">
        <v>46041</v>
      </c>
      <c r="B221" t="s">
        <v>23</v>
      </c>
      <c r="C221" t="s">
        <v>694</v>
      </c>
      <c r="D221" s="8">
        <v>-140.4</v>
      </c>
      <c r="E221" s="8"/>
      <c r="F221" s="32">
        <f t="shared" si="6"/>
        <v>34832.659999999982</v>
      </c>
      <c r="G221">
        <v>34832.660000000003</v>
      </c>
      <c r="H221" t="s">
        <v>21</v>
      </c>
      <c r="I221" t="s">
        <v>22</v>
      </c>
      <c r="K221" s="32">
        <f t="shared" si="7"/>
        <v>0</v>
      </c>
    </row>
    <row r="222" spans="1:11" x14ac:dyDescent="0.3">
      <c r="A222" s="7">
        <v>46042</v>
      </c>
      <c r="B222" t="s">
        <v>24</v>
      </c>
      <c r="C222" t="s">
        <v>695</v>
      </c>
      <c r="D222" s="8"/>
      <c r="E222" s="8">
        <v>56</v>
      </c>
      <c r="F222" s="32">
        <f t="shared" si="6"/>
        <v>34888.659999999982</v>
      </c>
      <c r="G222">
        <v>34888.660000000003</v>
      </c>
      <c r="H222" t="s">
        <v>21</v>
      </c>
      <c r="I222" t="s">
        <v>22</v>
      </c>
      <c r="K222" s="32">
        <f t="shared" si="7"/>
        <v>0</v>
      </c>
    </row>
    <row r="223" spans="1:11" x14ac:dyDescent="0.3">
      <c r="A223" s="7">
        <v>46042</v>
      </c>
      <c r="B223" t="s">
        <v>24</v>
      </c>
      <c r="C223" t="s">
        <v>696</v>
      </c>
      <c r="D223" s="8"/>
      <c r="E223" s="8">
        <v>91</v>
      </c>
      <c r="F223" s="32">
        <f t="shared" si="6"/>
        <v>34979.659999999982</v>
      </c>
      <c r="G223">
        <v>34979.660000000003</v>
      </c>
      <c r="H223" t="s">
        <v>21</v>
      </c>
      <c r="I223" t="s">
        <v>22</v>
      </c>
      <c r="K223" s="32">
        <f t="shared" si="7"/>
        <v>0</v>
      </c>
    </row>
    <row r="224" spans="1:11" x14ac:dyDescent="0.3">
      <c r="A224" s="7">
        <v>46042</v>
      </c>
      <c r="B224" t="s">
        <v>24</v>
      </c>
      <c r="C224" t="s">
        <v>697</v>
      </c>
      <c r="D224" s="8"/>
      <c r="E224" s="8">
        <v>28</v>
      </c>
      <c r="F224" s="32">
        <f t="shared" si="6"/>
        <v>35007.659999999982</v>
      </c>
      <c r="G224">
        <v>35007.660000000003</v>
      </c>
      <c r="H224" t="s">
        <v>21</v>
      </c>
      <c r="I224" t="s">
        <v>22</v>
      </c>
      <c r="K224" s="32">
        <f t="shared" si="7"/>
        <v>0</v>
      </c>
    </row>
    <row r="225" spans="1:11" x14ac:dyDescent="0.3">
      <c r="A225" s="7">
        <v>46044</v>
      </c>
      <c r="B225" t="s">
        <v>24</v>
      </c>
      <c r="C225" t="s">
        <v>698</v>
      </c>
      <c r="D225" s="8"/>
      <c r="E225" s="8">
        <v>56</v>
      </c>
      <c r="F225" s="32">
        <f t="shared" si="6"/>
        <v>35063.659999999982</v>
      </c>
      <c r="G225">
        <v>35063.660000000003</v>
      </c>
      <c r="H225" t="s">
        <v>21</v>
      </c>
      <c r="I225" t="s">
        <v>22</v>
      </c>
      <c r="K225" s="32">
        <f t="shared" si="7"/>
        <v>0</v>
      </c>
    </row>
    <row r="226" spans="1:11" x14ac:dyDescent="0.3">
      <c r="A226" s="7">
        <v>46048</v>
      </c>
      <c r="B226" t="s">
        <v>23</v>
      </c>
      <c r="C226" t="s">
        <v>699</v>
      </c>
      <c r="D226" s="8">
        <v>-198</v>
      </c>
      <c r="E226" s="8"/>
      <c r="F226" s="32">
        <f t="shared" si="6"/>
        <v>34865.659999999982</v>
      </c>
      <c r="G226">
        <v>34865.660000000003</v>
      </c>
      <c r="H226" t="s">
        <v>21</v>
      </c>
      <c r="I226" t="s">
        <v>22</v>
      </c>
      <c r="K226" s="32">
        <f t="shared" si="7"/>
        <v>0</v>
      </c>
    </row>
    <row r="227" spans="1:11" x14ac:dyDescent="0.3">
      <c r="A227" s="7">
        <v>46048</v>
      </c>
      <c r="B227" t="s">
        <v>23</v>
      </c>
      <c r="C227" t="s">
        <v>700</v>
      </c>
      <c r="D227" s="8">
        <v>-462.13</v>
      </c>
      <c r="E227" s="8"/>
      <c r="F227" s="32">
        <f t="shared" si="6"/>
        <v>34403.529999999984</v>
      </c>
      <c r="G227">
        <v>34403.53</v>
      </c>
      <c r="H227" t="s">
        <v>21</v>
      </c>
      <c r="I227" t="s">
        <v>22</v>
      </c>
      <c r="K227" s="32">
        <f t="shared" si="7"/>
        <v>0</v>
      </c>
    </row>
    <row r="228" spans="1:11" x14ac:dyDescent="0.3">
      <c r="A228" s="7">
        <v>46048</v>
      </c>
      <c r="B228" t="s">
        <v>20</v>
      </c>
      <c r="C228" t="s">
        <v>701</v>
      </c>
      <c r="D228" s="8">
        <v>-35.94</v>
      </c>
      <c r="E228" s="8"/>
      <c r="F228" s="32">
        <f t="shared" si="6"/>
        <v>34367.589999999982</v>
      </c>
      <c r="G228">
        <v>34367.589999999997</v>
      </c>
      <c r="H228" t="s">
        <v>21</v>
      </c>
      <c r="I228" t="s">
        <v>22</v>
      </c>
      <c r="K228" s="32">
        <f t="shared" si="7"/>
        <v>0</v>
      </c>
    </row>
    <row r="229" spans="1:11" x14ac:dyDescent="0.3">
      <c r="A229" s="7">
        <v>46050</v>
      </c>
      <c r="B229" t="s">
        <v>24</v>
      </c>
      <c r="C229" t="s">
        <v>702</v>
      </c>
      <c r="D229" s="8"/>
      <c r="E229" s="8">
        <v>28</v>
      </c>
      <c r="F229" s="32">
        <f t="shared" si="6"/>
        <v>34395.589999999982</v>
      </c>
      <c r="G229">
        <v>34395.589999999997</v>
      </c>
      <c r="H229" t="s">
        <v>21</v>
      </c>
      <c r="I229" t="s">
        <v>22</v>
      </c>
      <c r="K229" s="32">
        <f t="shared" si="7"/>
        <v>0</v>
      </c>
    </row>
    <row r="230" spans="1:11" x14ac:dyDescent="0.3">
      <c r="A230" s="7">
        <v>46050</v>
      </c>
      <c r="B230" t="s">
        <v>24</v>
      </c>
      <c r="C230" t="s">
        <v>703</v>
      </c>
      <c r="D230" s="8"/>
      <c r="E230" s="8">
        <v>56</v>
      </c>
      <c r="F230" s="32">
        <f t="shared" si="6"/>
        <v>34451.589999999982</v>
      </c>
      <c r="G230">
        <v>34451.589999999997</v>
      </c>
      <c r="H230" t="s">
        <v>21</v>
      </c>
      <c r="I230" t="s">
        <v>22</v>
      </c>
      <c r="K230" s="32">
        <f t="shared" si="7"/>
        <v>0</v>
      </c>
    </row>
    <row r="231" spans="1:11" x14ac:dyDescent="0.3">
      <c r="A231" s="7">
        <v>46050</v>
      </c>
      <c r="B231" t="s">
        <v>24</v>
      </c>
      <c r="C231" t="s">
        <v>704</v>
      </c>
      <c r="D231" s="8"/>
      <c r="E231" s="8">
        <v>28</v>
      </c>
      <c r="F231" s="32">
        <f t="shared" si="6"/>
        <v>34479.589999999982</v>
      </c>
      <c r="G231">
        <v>34479.589999999997</v>
      </c>
      <c r="H231" t="s">
        <v>21</v>
      </c>
      <c r="I231" t="s">
        <v>22</v>
      </c>
      <c r="K231" s="32">
        <f t="shared" si="7"/>
        <v>0</v>
      </c>
    </row>
    <row r="232" spans="1:11" x14ac:dyDescent="0.3">
      <c r="A232" s="7">
        <v>46050</v>
      </c>
      <c r="B232" t="s">
        <v>24</v>
      </c>
      <c r="C232" t="s">
        <v>705</v>
      </c>
      <c r="D232" s="8"/>
      <c r="E232" s="8">
        <v>56</v>
      </c>
      <c r="F232" s="32">
        <f t="shared" si="6"/>
        <v>34535.589999999982</v>
      </c>
      <c r="G232">
        <v>34535.589999999997</v>
      </c>
      <c r="H232" t="s">
        <v>21</v>
      </c>
      <c r="I232" t="s">
        <v>22</v>
      </c>
      <c r="K232" s="32">
        <f t="shared" si="7"/>
        <v>0</v>
      </c>
    </row>
    <row r="233" spans="1:11" x14ac:dyDescent="0.3">
      <c r="A233" s="7">
        <v>46052</v>
      </c>
      <c r="B233" t="s">
        <v>24</v>
      </c>
      <c r="C233" t="s">
        <v>706</v>
      </c>
      <c r="D233" s="8"/>
      <c r="E233" s="8">
        <v>54</v>
      </c>
      <c r="F233" s="32">
        <f t="shared" si="6"/>
        <v>34589.589999999982</v>
      </c>
      <c r="G233">
        <v>34589.589999999997</v>
      </c>
      <c r="H233" t="s">
        <v>21</v>
      </c>
      <c r="I233" t="s">
        <v>22</v>
      </c>
      <c r="K233" s="32">
        <f t="shared" si="7"/>
        <v>0</v>
      </c>
    </row>
    <row r="234" spans="1:11" x14ac:dyDescent="0.3">
      <c r="A234" s="7">
        <v>46052</v>
      </c>
      <c r="B234" t="s">
        <v>24</v>
      </c>
      <c r="C234" t="s">
        <v>707</v>
      </c>
      <c r="D234" s="8"/>
      <c r="E234" s="8">
        <v>56</v>
      </c>
      <c r="F234" s="32">
        <f t="shared" si="6"/>
        <v>34645.589999999982</v>
      </c>
      <c r="G234">
        <v>34645.589999999997</v>
      </c>
      <c r="H234" t="s">
        <v>21</v>
      </c>
      <c r="I234" t="s">
        <v>22</v>
      </c>
      <c r="K234" s="32">
        <f t="shared" si="7"/>
        <v>0</v>
      </c>
    </row>
    <row r="235" spans="1:11" x14ac:dyDescent="0.3">
      <c r="A235" s="7">
        <v>46052</v>
      </c>
      <c r="B235" t="s">
        <v>24</v>
      </c>
      <c r="C235" t="s">
        <v>708</v>
      </c>
      <c r="D235" s="8"/>
      <c r="E235" s="8">
        <v>28</v>
      </c>
      <c r="F235" s="32">
        <f t="shared" si="6"/>
        <v>34673.589999999982</v>
      </c>
      <c r="G235">
        <v>34673.589999999997</v>
      </c>
      <c r="H235" t="s">
        <v>21</v>
      </c>
      <c r="I235" t="s">
        <v>22</v>
      </c>
      <c r="K235" s="32">
        <f t="shared" si="7"/>
        <v>0</v>
      </c>
    </row>
    <row r="236" spans="1:11" x14ac:dyDescent="0.3">
      <c r="A236" s="7">
        <v>46055</v>
      </c>
      <c r="B236" t="s">
        <v>24</v>
      </c>
      <c r="C236" t="s">
        <v>709</v>
      </c>
      <c r="D236" s="8"/>
      <c r="E236" s="8">
        <v>21</v>
      </c>
      <c r="F236" s="32">
        <f t="shared" si="6"/>
        <v>34694.589999999982</v>
      </c>
      <c r="G236">
        <v>34694.589999999997</v>
      </c>
      <c r="H236" t="s">
        <v>21</v>
      </c>
      <c r="I236" t="s">
        <v>22</v>
      </c>
      <c r="K236" s="32">
        <f t="shared" si="7"/>
        <v>0</v>
      </c>
    </row>
    <row r="237" spans="1:11" x14ac:dyDescent="0.3">
      <c r="A237" s="7">
        <v>46055</v>
      </c>
      <c r="B237" t="s">
        <v>24</v>
      </c>
      <c r="C237" t="s">
        <v>710</v>
      </c>
      <c r="D237" s="8"/>
      <c r="E237" s="8">
        <v>70</v>
      </c>
      <c r="F237" s="32">
        <f t="shared" si="6"/>
        <v>34764.589999999982</v>
      </c>
      <c r="G237">
        <v>34764.589999999997</v>
      </c>
      <c r="H237" t="s">
        <v>21</v>
      </c>
      <c r="I237" t="s">
        <v>22</v>
      </c>
      <c r="K237" s="32">
        <f t="shared" si="7"/>
        <v>0</v>
      </c>
    </row>
    <row r="238" spans="1:11" x14ac:dyDescent="0.3">
      <c r="A238" s="7">
        <v>46055</v>
      </c>
      <c r="B238" t="s">
        <v>24</v>
      </c>
      <c r="C238" t="s">
        <v>711</v>
      </c>
      <c r="D238" s="8"/>
      <c r="E238" s="8">
        <v>63</v>
      </c>
      <c r="F238" s="32">
        <f t="shared" si="6"/>
        <v>34827.589999999982</v>
      </c>
      <c r="G238">
        <v>34827.589999999997</v>
      </c>
      <c r="H238" t="s">
        <v>21</v>
      </c>
      <c r="I238" t="s">
        <v>22</v>
      </c>
      <c r="K238" s="32">
        <f t="shared" si="7"/>
        <v>0</v>
      </c>
    </row>
    <row r="239" spans="1:11" x14ac:dyDescent="0.3">
      <c r="A239" s="7">
        <v>46057</v>
      </c>
      <c r="B239" t="s">
        <v>24</v>
      </c>
      <c r="C239" t="s">
        <v>712</v>
      </c>
      <c r="D239" s="8"/>
      <c r="E239" s="8">
        <v>5</v>
      </c>
      <c r="F239" s="32">
        <f t="shared" si="6"/>
        <v>34832.589999999982</v>
      </c>
      <c r="G239">
        <v>34832.589999999997</v>
      </c>
      <c r="H239" t="s">
        <v>21</v>
      </c>
      <c r="I239" t="s">
        <v>22</v>
      </c>
      <c r="K239" s="32">
        <f t="shared" si="7"/>
        <v>0</v>
      </c>
    </row>
    <row r="240" spans="1:11" x14ac:dyDescent="0.3">
      <c r="A240" s="7">
        <v>46057</v>
      </c>
      <c r="B240" t="s">
        <v>23</v>
      </c>
      <c r="C240" t="s">
        <v>713</v>
      </c>
      <c r="D240" s="8">
        <v>-15</v>
      </c>
      <c r="E240" s="8"/>
      <c r="F240" s="32">
        <f t="shared" si="6"/>
        <v>34817.589999999982</v>
      </c>
      <c r="G240">
        <v>34817.589999999997</v>
      </c>
      <c r="H240" t="s">
        <v>21</v>
      </c>
      <c r="I240" t="s">
        <v>22</v>
      </c>
      <c r="K240" s="32">
        <f t="shared" si="7"/>
        <v>0</v>
      </c>
    </row>
    <row r="241" spans="1:11" x14ac:dyDescent="0.3">
      <c r="A241" s="7">
        <v>46058</v>
      </c>
      <c r="B241" t="s">
        <v>24</v>
      </c>
      <c r="C241" t="s">
        <v>714</v>
      </c>
      <c r="D241" s="8"/>
      <c r="E241" s="8">
        <v>70</v>
      </c>
      <c r="F241" s="32">
        <f t="shared" si="6"/>
        <v>34887.589999999982</v>
      </c>
      <c r="G241">
        <v>34887.589999999997</v>
      </c>
      <c r="H241" t="s">
        <v>21</v>
      </c>
      <c r="I241" t="s">
        <v>22</v>
      </c>
      <c r="K241" s="32">
        <f t="shared" si="7"/>
        <v>0</v>
      </c>
    </row>
    <row r="242" spans="1:11" x14ac:dyDescent="0.3">
      <c r="A242" s="7">
        <v>46062</v>
      </c>
      <c r="B242" t="s">
        <v>23</v>
      </c>
      <c r="C242" t="s">
        <v>715</v>
      </c>
      <c r="D242" s="8">
        <v>-120.42</v>
      </c>
      <c r="E242" s="8"/>
      <c r="F242" s="32">
        <f t="shared" si="6"/>
        <v>34767.169999999984</v>
      </c>
      <c r="G242">
        <v>34767.17</v>
      </c>
      <c r="H242" t="s">
        <v>21</v>
      </c>
      <c r="I242" t="s">
        <v>22</v>
      </c>
      <c r="K242" s="32">
        <f t="shared" si="7"/>
        <v>0</v>
      </c>
    </row>
    <row r="243" spans="1:11" x14ac:dyDescent="0.3">
      <c r="A243" s="7">
        <v>46066</v>
      </c>
      <c r="B243" t="s">
        <v>24</v>
      </c>
      <c r="C243" t="s">
        <v>716</v>
      </c>
      <c r="D243" s="8"/>
      <c r="E243" s="8">
        <v>14</v>
      </c>
      <c r="F243" s="32">
        <f t="shared" si="6"/>
        <v>34781.169999999984</v>
      </c>
      <c r="G243">
        <v>34781.17</v>
      </c>
      <c r="H243" t="s">
        <v>21</v>
      </c>
      <c r="I243" t="s">
        <v>22</v>
      </c>
      <c r="K243" s="32">
        <f t="shared" si="7"/>
        <v>0</v>
      </c>
    </row>
    <row r="244" spans="1:11" x14ac:dyDescent="0.3">
      <c r="A244" s="7">
        <v>46066</v>
      </c>
      <c r="B244" t="s">
        <v>23</v>
      </c>
      <c r="C244" t="s">
        <v>717</v>
      </c>
      <c r="D244" s="8">
        <v>-1750</v>
      </c>
      <c r="E244" s="8"/>
      <c r="F244" s="32">
        <f t="shared" si="6"/>
        <v>33031.169999999984</v>
      </c>
      <c r="G244">
        <v>33031.17</v>
      </c>
      <c r="H244" t="s">
        <v>21</v>
      </c>
      <c r="I244" t="s">
        <v>22</v>
      </c>
      <c r="K244" s="32">
        <f t="shared" si="7"/>
        <v>0</v>
      </c>
    </row>
    <row r="245" spans="1:11" x14ac:dyDescent="0.3">
      <c r="A245" s="7">
        <v>46069</v>
      </c>
      <c r="B245" t="s">
        <v>24</v>
      </c>
      <c r="C245" t="s">
        <v>718</v>
      </c>
      <c r="D245" s="8"/>
      <c r="E245" s="8">
        <v>14</v>
      </c>
      <c r="F245" s="32">
        <f t="shared" si="6"/>
        <v>33045.169999999984</v>
      </c>
      <c r="G245">
        <v>33045.17</v>
      </c>
      <c r="H245" t="s">
        <v>21</v>
      </c>
      <c r="I245" t="s">
        <v>22</v>
      </c>
      <c r="K245" s="32">
        <f t="shared" si="7"/>
        <v>0</v>
      </c>
    </row>
    <row r="246" spans="1:11" x14ac:dyDescent="0.3">
      <c r="A246" s="7">
        <v>46070</v>
      </c>
      <c r="B246" t="s">
        <v>23</v>
      </c>
      <c r="C246" t="s">
        <v>719</v>
      </c>
      <c r="D246" s="8">
        <v>-100</v>
      </c>
      <c r="E246" s="8"/>
      <c r="F246" s="32">
        <f t="shared" si="6"/>
        <v>32945.169999999984</v>
      </c>
      <c r="G246">
        <v>32945.17</v>
      </c>
      <c r="H246" t="s">
        <v>21</v>
      </c>
      <c r="I246" t="s">
        <v>22</v>
      </c>
      <c r="K246" s="32">
        <f t="shared" si="7"/>
        <v>0</v>
      </c>
    </row>
    <row r="247" spans="1:11" x14ac:dyDescent="0.3">
      <c r="A247" s="7">
        <v>46071</v>
      </c>
      <c r="B247" t="s">
        <v>23</v>
      </c>
      <c r="C247" t="s">
        <v>720</v>
      </c>
      <c r="D247" s="8">
        <v>-1750</v>
      </c>
      <c r="E247" s="8"/>
      <c r="F247" s="32">
        <f t="shared" si="6"/>
        <v>31195.169999999984</v>
      </c>
      <c r="G247">
        <v>31195.17</v>
      </c>
      <c r="H247" t="s">
        <v>21</v>
      </c>
      <c r="I247" t="s">
        <v>22</v>
      </c>
      <c r="K247" s="32">
        <f t="shared" si="7"/>
        <v>0</v>
      </c>
    </row>
    <row r="248" spans="1:11" x14ac:dyDescent="0.3">
      <c r="A248" s="7">
        <v>46071</v>
      </c>
      <c r="B248" t="s">
        <v>23</v>
      </c>
      <c r="C248" t="s">
        <v>721</v>
      </c>
      <c r="D248" s="8">
        <v>-7250</v>
      </c>
      <c r="E248" s="8"/>
      <c r="F248" s="32">
        <f t="shared" si="6"/>
        <v>23945.169999999984</v>
      </c>
      <c r="G248">
        <v>23945.17</v>
      </c>
      <c r="H248" t="s">
        <v>21</v>
      </c>
      <c r="I248" t="s">
        <v>22</v>
      </c>
      <c r="K248" s="32">
        <f t="shared" si="7"/>
        <v>0</v>
      </c>
    </row>
    <row r="249" spans="1:11" x14ac:dyDescent="0.3">
      <c r="A249" s="7">
        <v>46071</v>
      </c>
      <c r="B249" t="s">
        <v>30</v>
      </c>
      <c r="C249" s="19" t="s">
        <v>722</v>
      </c>
      <c r="D249" s="8">
        <v>-100</v>
      </c>
      <c r="E249" s="8"/>
      <c r="F249" s="32">
        <f t="shared" si="6"/>
        <v>23845.169999999984</v>
      </c>
      <c r="G249">
        <v>23845.17</v>
      </c>
      <c r="H249" t="s">
        <v>21</v>
      </c>
      <c r="I249" t="s">
        <v>22</v>
      </c>
      <c r="K249" s="32">
        <f t="shared" si="7"/>
        <v>0</v>
      </c>
    </row>
    <row r="250" spans="1:11" x14ac:dyDescent="0.3">
      <c r="A250" s="7">
        <v>46072</v>
      </c>
      <c r="B250" t="s">
        <v>24</v>
      </c>
      <c r="C250" t="s">
        <v>723</v>
      </c>
      <c r="D250" s="8"/>
      <c r="E250" s="8">
        <v>56</v>
      </c>
      <c r="F250" s="32">
        <f t="shared" si="6"/>
        <v>23901.169999999984</v>
      </c>
      <c r="G250">
        <v>23901.17</v>
      </c>
      <c r="H250" t="s">
        <v>21</v>
      </c>
      <c r="I250" t="s">
        <v>22</v>
      </c>
      <c r="K250" s="32">
        <f t="shared" si="7"/>
        <v>0</v>
      </c>
    </row>
    <row r="251" spans="1:11" x14ac:dyDescent="0.3">
      <c r="A251" s="7">
        <v>46072</v>
      </c>
      <c r="B251" t="s">
        <v>24</v>
      </c>
      <c r="C251" t="s">
        <v>724</v>
      </c>
      <c r="D251" s="8"/>
      <c r="E251" s="8">
        <v>42</v>
      </c>
      <c r="F251" s="32">
        <f t="shared" si="6"/>
        <v>23943.169999999984</v>
      </c>
      <c r="G251">
        <v>23943.17</v>
      </c>
      <c r="H251" t="s">
        <v>21</v>
      </c>
      <c r="I251" t="s">
        <v>22</v>
      </c>
      <c r="K251" s="32">
        <f t="shared" si="7"/>
        <v>0</v>
      </c>
    </row>
    <row r="252" spans="1:11" x14ac:dyDescent="0.3">
      <c r="A252" s="7">
        <v>46072</v>
      </c>
      <c r="B252" t="s">
        <v>24</v>
      </c>
      <c r="C252" t="s">
        <v>725</v>
      </c>
      <c r="D252" s="8"/>
      <c r="E252" s="8">
        <v>98</v>
      </c>
      <c r="F252" s="32">
        <f t="shared" si="6"/>
        <v>24041.169999999984</v>
      </c>
      <c r="G252">
        <v>24041.17</v>
      </c>
      <c r="H252" t="s">
        <v>21</v>
      </c>
      <c r="I252" t="s">
        <v>22</v>
      </c>
      <c r="K252" s="32">
        <f t="shared" si="7"/>
        <v>0</v>
      </c>
    </row>
    <row r="253" spans="1:11" x14ac:dyDescent="0.3">
      <c r="A253" s="7">
        <v>46072</v>
      </c>
      <c r="B253" t="s">
        <v>23</v>
      </c>
      <c r="C253" t="s">
        <v>726</v>
      </c>
      <c r="D253" s="8">
        <v>-14.3</v>
      </c>
      <c r="E253" s="8"/>
      <c r="F253" s="32">
        <f t="shared" si="6"/>
        <v>24026.869999999984</v>
      </c>
      <c r="G253">
        <v>24026.87</v>
      </c>
      <c r="H253" t="s">
        <v>21</v>
      </c>
      <c r="I253" t="s">
        <v>22</v>
      </c>
      <c r="K253" s="32">
        <f t="shared" si="7"/>
        <v>0</v>
      </c>
    </row>
    <row r="254" spans="1:11" x14ac:dyDescent="0.3">
      <c r="A254" s="7">
        <v>46073</v>
      </c>
      <c r="B254" t="s">
        <v>24</v>
      </c>
      <c r="C254" t="s">
        <v>727</v>
      </c>
      <c r="D254" s="8"/>
      <c r="E254" s="8">
        <v>56</v>
      </c>
      <c r="F254" s="32">
        <f t="shared" si="6"/>
        <v>24082.869999999984</v>
      </c>
      <c r="G254">
        <v>24082.87</v>
      </c>
      <c r="H254" t="s">
        <v>21</v>
      </c>
      <c r="I254" t="s">
        <v>22</v>
      </c>
      <c r="K254" s="32">
        <f t="shared" si="7"/>
        <v>0</v>
      </c>
    </row>
    <row r="255" spans="1:11" x14ac:dyDescent="0.3">
      <c r="A255" s="7">
        <v>46076</v>
      </c>
      <c r="B255" t="s">
        <v>24</v>
      </c>
      <c r="C255" t="s">
        <v>728</v>
      </c>
      <c r="D255" s="8"/>
      <c r="E255" s="8">
        <v>42</v>
      </c>
      <c r="F255" s="32">
        <f t="shared" si="6"/>
        <v>24124.869999999984</v>
      </c>
      <c r="G255">
        <v>24124.87</v>
      </c>
      <c r="H255" t="s">
        <v>21</v>
      </c>
      <c r="I255" t="s">
        <v>22</v>
      </c>
      <c r="K255" s="32">
        <f t="shared" si="7"/>
        <v>0</v>
      </c>
    </row>
    <row r="256" spans="1:11" x14ac:dyDescent="0.3">
      <c r="A256" s="7">
        <v>46076</v>
      </c>
      <c r="B256" t="s">
        <v>24</v>
      </c>
      <c r="C256" t="s">
        <v>729</v>
      </c>
      <c r="D256" s="8"/>
      <c r="E256" s="8">
        <v>28</v>
      </c>
      <c r="F256" s="32">
        <f t="shared" si="6"/>
        <v>24152.869999999984</v>
      </c>
      <c r="G256">
        <v>24152.87</v>
      </c>
      <c r="H256" t="s">
        <v>21</v>
      </c>
      <c r="I256" t="s">
        <v>22</v>
      </c>
      <c r="K256" s="32">
        <f t="shared" si="7"/>
        <v>0</v>
      </c>
    </row>
    <row r="257" spans="1:11" x14ac:dyDescent="0.3">
      <c r="A257" s="7">
        <v>46076</v>
      </c>
      <c r="B257" t="s">
        <v>24</v>
      </c>
      <c r="C257" t="s">
        <v>730</v>
      </c>
      <c r="D257" s="8"/>
      <c r="E257" s="8">
        <v>126</v>
      </c>
      <c r="F257" s="32">
        <f t="shared" si="6"/>
        <v>24278.869999999984</v>
      </c>
      <c r="G257">
        <v>24278.87</v>
      </c>
      <c r="H257" t="s">
        <v>21</v>
      </c>
      <c r="I257" t="s">
        <v>22</v>
      </c>
      <c r="K257" s="32">
        <f t="shared" si="7"/>
        <v>0</v>
      </c>
    </row>
    <row r="258" spans="1:11" x14ac:dyDescent="0.3">
      <c r="A258" s="7">
        <v>46076</v>
      </c>
      <c r="B258" t="s">
        <v>23</v>
      </c>
      <c r="C258" t="s">
        <v>731</v>
      </c>
      <c r="D258" s="8"/>
      <c r="E258" s="8">
        <v>70</v>
      </c>
      <c r="F258" s="32">
        <f t="shared" ref="F258:F321" si="8">F257+E258+D258</f>
        <v>24348.869999999984</v>
      </c>
      <c r="G258">
        <v>24348.87</v>
      </c>
      <c r="H258" t="s">
        <v>21</v>
      </c>
      <c r="I258" t="s">
        <v>22</v>
      </c>
      <c r="K258" s="32">
        <f t="shared" si="7"/>
        <v>0</v>
      </c>
    </row>
    <row r="259" spans="1:11" x14ac:dyDescent="0.3">
      <c r="A259" s="7">
        <v>46076</v>
      </c>
      <c r="B259" t="s">
        <v>23</v>
      </c>
      <c r="C259" t="s">
        <v>732</v>
      </c>
      <c r="D259" s="8"/>
      <c r="E259" s="8">
        <v>70</v>
      </c>
      <c r="F259" s="32">
        <f t="shared" si="8"/>
        <v>24418.869999999984</v>
      </c>
      <c r="G259">
        <v>24418.87</v>
      </c>
      <c r="H259" t="s">
        <v>21</v>
      </c>
      <c r="I259" t="s">
        <v>22</v>
      </c>
      <c r="K259" s="32">
        <f t="shared" ref="K259:K322" si="9">F259-G259</f>
        <v>0</v>
      </c>
    </row>
    <row r="260" spans="1:11" x14ac:dyDescent="0.3">
      <c r="A260" s="7">
        <v>46077</v>
      </c>
      <c r="B260" t="s">
        <v>24</v>
      </c>
      <c r="C260" t="s">
        <v>733</v>
      </c>
      <c r="D260" s="8"/>
      <c r="E260" s="8">
        <v>56</v>
      </c>
      <c r="F260" s="32">
        <f t="shared" si="8"/>
        <v>24474.869999999984</v>
      </c>
      <c r="G260">
        <v>24474.87</v>
      </c>
      <c r="H260" t="s">
        <v>21</v>
      </c>
      <c r="I260" t="s">
        <v>22</v>
      </c>
      <c r="K260" s="32">
        <f t="shared" si="9"/>
        <v>0</v>
      </c>
    </row>
    <row r="261" spans="1:11" x14ac:dyDescent="0.3">
      <c r="A261" s="7">
        <v>46077</v>
      </c>
      <c r="B261" t="s">
        <v>20</v>
      </c>
      <c r="C261" t="s">
        <v>734</v>
      </c>
      <c r="D261" s="8">
        <v>-35.94</v>
      </c>
      <c r="E261" s="8"/>
      <c r="F261" s="32">
        <f t="shared" si="8"/>
        <v>24438.929999999986</v>
      </c>
      <c r="G261">
        <v>24438.93</v>
      </c>
      <c r="H261" t="s">
        <v>21</v>
      </c>
      <c r="I261" t="s">
        <v>22</v>
      </c>
      <c r="K261" s="32">
        <f t="shared" si="9"/>
        <v>0</v>
      </c>
    </row>
    <row r="262" spans="1:11" x14ac:dyDescent="0.3">
      <c r="A262" s="7">
        <v>46079</v>
      </c>
      <c r="B262" t="s">
        <v>24</v>
      </c>
      <c r="C262" t="s">
        <v>735</v>
      </c>
      <c r="D262" s="8"/>
      <c r="E262" s="8">
        <v>28</v>
      </c>
      <c r="F262" s="32">
        <f t="shared" si="8"/>
        <v>24466.929999999986</v>
      </c>
      <c r="G262">
        <v>24466.93</v>
      </c>
      <c r="H262" t="s">
        <v>21</v>
      </c>
      <c r="I262" t="s">
        <v>22</v>
      </c>
      <c r="K262" s="32">
        <f t="shared" si="9"/>
        <v>0</v>
      </c>
    </row>
    <row r="263" spans="1:11" x14ac:dyDescent="0.3">
      <c r="A263" s="7">
        <v>46080</v>
      </c>
      <c r="B263" t="s">
        <v>23</v>
      </c>
      <c r="C263" t="s">
        <v>736</v>
      </c>
      <c r="D263" s="8">
        <v>-94.46</v>
      </c>
      <c r="E263" s="8"/>
      <c r="F263" s="32">
        <f t="shared" si="8"/>
        <v>24372.469999999987</v>
      </c>
      <c r="G263">
        <v>24372.47</v>
      </c>
      <c r="H263" t="s">
        <v>21</v>
      </c>
      <c r="I263" t="s">
        <v>22</v>
      </c>
      <c r="K263" s="32">
        <f t="shared" si="9"/>
        <v>0</v>
      </c>
    </row>
    <row r="264" spans="1:11" x14ac:dyDescent="0.3">
      <c r="A264" s="7">
        <v>46083</v>
      </c>
      <c r="B264" t="s">
        <v>24</v>
      </c>
      <c r="C264" t="s">
        <v>737</v>
      </c>
      <c r="D264" s="8"/>
      <c r="E264" s="8">
        <v>81</v>
      </c>
      <c r="F264" s="32">
        <f t="shared" si="8"/>
        <v>24453.469999999987</v>
      </c>
      <c r="G264">
        <v>24453.47</v>
      </c>
      <c r="H264" t="s">
        <v>21</v>
      </c>
      <c r="I264" t="s">
        <v>22</v>
      </c>
      <c r="K264" s="32">
        <f t="shared" si="9"/>
        <v>0</v>
      </c>
    </row>
    <row r="265" spans="1:11" x14ac:dyDescent="0.3">
      <c r="A265" s="7">
        <v>46083</v>
      </c>
      <c r="B265" t="s">
        <v>24</v>
      </c>
      <c r="C265" t="s">
        <v>738</v>
      </c>
      <c r="D265" s="8"/>
      <c r="E265" s="8">
        <v>56</v>
      </c>
      <c r="F265" s="32">
        <f t="shared" si="8"/>
        <v>24509.469999999987</v>
      </c>
      <c r="G265">
        <v>24509.47</v>
      </c>
      <c r="H265" t="s">
        <v>21</v>
      </c>
      <c r="I265" t="s">
        <v>22</v>
      </c>
      <c r="K265" s="32">
        <f t="shared" si="9"/>
        <v>0</v>
      </c>
    </row>
    <row r="266" spans="1:11" x14ac:dyDescent="0.3">
      <c r="A266" s="7">
        <v>46083</v>
      </c>
      <c r="B266" t="s">
        <v>24</v>
      </c>
      <c r="C266" t="s">
        <v>739</v>
      </c>
      <c r="D266" s="8"/>
      <c r="E266" s="8">
        <v>288</v>
      </c>
      <c r="F266" s="32">
        <f t="shared" si="8"/>
        <v>24797.469999999987</v>
      </c>
      <c r="G266">
        <v>24797.47</v>
      </c>
      <c r="H266" t="s">
        <v>21</v>
      </c>
      <c r="I266" t="s">
        <v>22</v>
      </c>
      <c r="K266" s="32">
        <f t="shared" si="9"/>
        <v>0</v>
      </c>
    </row>
    <row r="267" spans="1:11" x14ac:dyDescent="0.3">
      <c r="A267" s="7">
        <v>46083</v>
      </c>
      <c r="B267" t="s">
        <v>24</v>
      </c>
      <c r="C267" t="s">
        <v>740</v>
      </c>
      <c r="D267" s="8"/>
      <c r="E267" s="8">
        <v>56</v>
      </c>
      <c r="F267" s="32">
        <f t="shared" si="8"/>
        <v>24853.469999999987</v>
      </c>
      <c r="G267">
        <v>24853.47</v>
      </c>
      <c r="H267" t="s">
        <v>21</v>
      </c>
      <c r="I267" t="s">
        <v>22</v>
      </c>
      <c r="K267" s="32">
        <f t="shared" si="9"/>
        <v>0</v>
      </c>
    </row>
    <row r="268" spans="1:11" x14ac:dyDescent="0.3">
      <c r="A268" s="7">
        <v>46083</v>
      </c>
      <c r="B268" t="s">
        <v>24</v>
      </c>
      <c r="C268" t="s">
        <v>741</v>
      </c>
      <c r="D268" s="8"/>
      <c r="E268" s="8">
        <v>500</v>
      </c>
      <c r="F268" s="32">
        <f t="shared" si="8"/>
        <v>25353.469999999987</v>
      </c>
      <c r="G268">
        <v>25353.47</v>
      </c>
      <c r="H268" t="s">
        <v>21</v>
      </c>
      <c r="I268" t="s">
        <v>22</v>
      </c>
      <c r="K268" s="32">
        <f t="shared" si="9"/>
        <v>0</v>
      </c>
    </row>
    <row r="269" spans="1:11" x14ac:dyDescent="0.3">
      <c r="A269" s="7">
        <v>46083</v>
      </c>
      <c r="B269" t="s">
        <v>23</v>
      </c>
      <c r="C269" t="s">
        <v>742</v>
      </c>
      <c r="D269" s="8"/>
      <c r="E269" s="8">
        <v>14</v>
      </c>
      <c r="F269" s="32">
        <f t="shared" si="8"/>
        <v>25367.469999999987</v>
      </c>
      <c r="G269">
        <v>25367.47</v>
      </c>
      <c r="H269" t="s">
        <v>21</v>
      </c>
      <c r="I269" t="s">
        <v>22</v>
      </c>
      <c r="K269" s="32">
        <f t="shared" si="9"/>
        <v>0</v>
      </c>
    </row>
    <row r="270" spans="1:11" x14ac:dyDescent="0.3">
      <c r="A270" s="7">
        <v>46085</v>
      </c>
      <c r="B270" t="s">
        <v>24</v>
      </c>
      <c r="C270" t="s">
        <v>743</v>
      </c>
      <c r="D270" s="8"/>
      <c r="E270" s="8">
        <v>5</v>
      </c>
      <c r="F270" s="32">
        <f t="shared" si="8"/>
        <v>25372.469999999987</v>
      </c>
      <c r="G270">
        <v>25372.47</v>
      </c>
      <c r="H270" t="s">
        <v>21</v>
      </c>
      <c r="I270" t="s">
        <v>22</v>
      </c>
      <c r="K270" s="32">
        <f t="shared" si="9"/>
        <v>0</v>
      </c>
    </row>
    <row r="271" spans="1:11" x14ac:dyDescent="0.3">
      <c r="A271" s="7">
        <v>46086</v>
      </c>
      <c r="B271" t="s">
        <v>24</v>
      </c>
      <c r="C271" t="s">
        <v>744</v>
      </c>
      <c r="D271" s="8"/>
      <c r="E271" s="8">
        <v>84</v>
      </c>
      <c r="F271" s="32">
        <f t="shared" si="8"/>
        <v>25456.469999999987</v>
      </c>
      <c r="G271">
        <v>25456.47</v>
      </c>
      <c r="H271" t="s">
        <v>21</v>
      </c>
      <c r="I271" t="s">
        <v>22</v>
      </c>
      <c r="K271" s="32">
        <f t="shared" si="9"/>
        <v>0</v>
      </c>
    </row>
    <row r="272" spans="1:11" x14ac:dyDescent="0.3">
      <c r="A272" s="7">
        <v>46086</v>
      </c>
      <c r="B272" t="s">
        <v>23</v>
      </c>
      <c r="C272" t="s">
        <v>745</v>
      </c>
      <c r="D272" s="8">
        <v>-10.199999999999999</v>
      </c>
      <c r="E272" s="8"/>
      <c r="F272" s="32">
        <f t="shared" si="8"/>
        <v>25446.269999999986</v>
      </c>
      <c r="G272">
        <v>25446.27</v>
      </c>
      <c r="H272" t="s">
        <v>21</v>
      </c>
      <c r="I272" t="s">
        <v>22</v>
      </c>
      <c r="K272" s="32">
        <f t="shared" si="9"/>
        <v>0</v>
      </c>
    </row>
    <row r="273" spans="1:11" x14ac:dyDescent="0.3">
      <c r="A273" s="7">
        <v>46087</v>
      </c>
      <c r="B273" t="s">
        <v>24</v>
      </c>
      <c r="C273" t="s">
        <v>124</v>
      </c>
      <c r="D273" s="8"/>
      <c r="E273" s="8">
        <v>125</v>
      </c>
      <c r="F273" s="32">
        <f t="shared" si="8"/>
        <v>25571.269999999986</v>
      </c>
      <c r="G273">
        <v>25571.27</v>
      </c>
      <c r="H273" t="s">
        <v>21</v>
      </c>
      <c r="I273" t="s">
        <v>22</v>
      </c>
      <c r="K273" s="32">
        <f t="shared" si="9"/>
        <v>0</v>
      </c>
    </row>
    <row r="274" spans="1:11" x14ac:dyDescent="0.3">
      <c r="A274" s="7">
        <v>46087</v>
      </c>
      <c r="B274" t="s">
        <v>23</v>
      </c>
      <c r="C274" t="s">
        <v>746</v>
      </c>
      <c r="D274" s="8">
        <v>-312</v>
      </c>
      <c r="E274" s="8"/>
      <c r="F274" s="32">
        <f t="shared" si="8"/>
        <v>25259.269999999986</v>
      </c>
      <c r="G274">
        <v>25259.27</v>
      </c>
      <c r="H274" t="s">
        <v>21</v>
      </c>
      <c r="I274" t="s">
        <v>22</v>
      </c>
      <c r="K274" s="32">
        <f t="shared" si="9"/>
        <v>0</v>
      </c>
    </row>
    <row r="275" spans="1:11" x14ac:dyDescent="0.3">
      <c r="A275" s="7">
        <v>46087</v>
      </c>
      <c r="B275" t="s">
        <v>23</v>
      </c>
      <c r="C275" t="s">
        <v>747</v>
      </c>
      <c r="D275" s="8">
        <v>-304.33999999999997</v>
      </c>
      <c r="E275" s="8"/>
      <c r="F275" s="32">
        <f t="shared" si="8"/>
        <v>24954.929999999986</v>
      </c>
      <c r="G275">
        <v>24954.93</v>
      </c>
      <c r="H275" t="s">
        <v>21</v>
      </c>
      <c r="I275" t="s">
        <v>22</v>
      </c>
      <c r="K275" s="32">
        <f t="shared" si="9"/>
        <v>0</v>
      </c>
    </row>
    <row r="276" spans="1:11" x14ac:dyDescent="0.3">
      <c r="A276" s="7">
        <v>46087</v>
      </c>
      <c r="B276" t="s">
        <v>23</v>
      </c>
      <c r="C276" t="s">
        <v>748</v>
      </c>
      <c r="D276" s="8">
        <v>-15</v>
      </c>
      <c r="E276" s="8"/>
      <c r="F276" s="32">
        <f t="shared" si="8"/>
        <v>24939.929999999986</v>
      </c>
      <c r="G276">
        <v>24939.93</v>
      </c>
      <c r="H276" t="s">
        <v>21</v>
      </c>
      <c r="I276" t="s">
        <v>22</v>
      </c>
      <c r="K276" s="32">
        <f t="shared" si="9"/>
        <v>0</v>
      </c>
    </row>
    <row r="277" spans="1:11" x14ac:dyDescent="0.3">
      <c r="A277" s="7">
        <v>46090</v>
      </c>
      <c r="B277" t="s">
        <v>24</v>
      </c>
      <c r="C277" t="s">
        <v>749</v>
      </c>
      <c r="D277" s="8"/>
      <c r="E277" s="8">
        <v>84</v>
      </c>
      <c r="F277" s="32">
        <f t="shared" si="8"/>
        <v>25023.929999999986</v>
      </c>
      <c r="G277">
        <v>25023.93</v>
      </c>
      <c r="H277" t="s">
        <v>21</v>
      </c>
      <c r="I277" t="s">
        <v>22</v>
      </c>
      <c r="K277" s="32">
        <f t="shared" si="9"/>
        <v>0</v>
      </c>
    </row>
    <row r="278" spans="1:11" x14ac:dyDescent="0.3">
      <c r="A278" s="7">
        <v>46090</v>
      </c>
      <c r="B278" t="s">
        <v>24</v>
      </c>
      <c r="C278" t="s">
        <v>750</v>
      </c>
      <c r="D278" s="8"/>
      <c r="E278" s="8">
        <v>21</v>
      </c>
      <c r="F278" s="32">
        <f t="shared" si="8"/>
        <v>25044.929999999986</v>
      </c>
      <c r="G278">
        <v>25044.93</v>
      </c>
      <c r="H278" t="s">
        <v>21</v>
      </c>
      <c r="I278" t="s">
        <v>22</v>
      </c>
      <c r="K278" s="32">
        <f t="shared" si="9"/>
        <v>0</v>
      </c>
    </row>
    <row r="279" spans="1:11" x14ac:dyDescent="0.3">
      <c r="A279" s="7">
        <v>46090</v>
      </c>
      <c r="B279" t="s">
        <v>24</v>
      </c>
      <c r="C279" t="s">
        <v>751</v>
      </c>
      <c r="D279" s="8"/>
      <c r="E279" s="8">
        <v>70</v>
      </c>
      <c r="F279" s="32">
        <f t="shared" si="8"/>
        <v>25114.929999999986</v>
      </c>
      <c r="G279">
        <v>25114.93</v>
      </c>
      <c r="H279" t="s">
        <v>21</v>
      </c>
      <c r="I279" t="s">
        <v>22</v>
      </c>
      <c r="K279" s="32">
        <f t="shared" si="9"/>
        <v>0</v>
      </c>
    </row>
    <row r="280" spans="1:11" x14ac:dyDescent="0.3">
      <c r="A280" s="7">
        <v>46090</v>
      </c>
      <c r="B280" t="s">
        <v>23</v>
      </c>
      <c r="C280" t="s">
        <v>752</v>
      </c>
      <c r="D280" s="8"/>
      <c r="E280" s="8">
        <v>70</v>
      </c>
      <c r="F280" s="32">
        <f t="shared" si="8"/>
        <v>25184.929999999986</v>
      </c>
      <c r="G280">
        <v>25184.93</v>
      </c>
      <c r="H280" t="s">
        <v>21</v>
      </c>
      <c r="I280" t="s">
        <v>22</v>
      </c>
      <c r="K280" s="32">
        <f t="shared" si="9"/>
        <v>0</v>
      </c>
    </row>
    <row r="281" spans="1:11" x14ac:dyDescent="0.3">
      <c r="A281" s="7">
        <v>46090</v>
      </c>
      <c r="B281" t="s">
        <v>23</v>
      </c>
      <c r="C281" t="s">
        <v>657</v>
      </c>
      <c r="D281" s="8">
        <v>-1015</v>
      </c>
      <c r="E281" s="8"/>
      <c r="F281" s="32">
        <f t="shared" si="8"/>
        <v>24169.929999999986</v>
      </c>
      <c r="G281">
        <v>24169.93</v>
      </c>
      <c r="H281" t="s">
        <v>21</v>
      </c>
      <c r="I281" t="s">
        <v>22</v>
      </c>
      <c r="K281" s="32">
        <f t="shared" si="9"/>
        <v>0</v>
      </c>
    </row>
    <row r="282" spans="1:11" x14ac:dyDescent="0.3">
      <c r="A282" s="7">
        <v>46091</v>
      </c>
      <c r="B282" t="s">
        <v>24</v>
      </c>
      <c r="C282" t="s">
        <v>753</v>
      </c>
      <c r="D282" s="8"/>
      <c r="E282" s="8">
        <v>14</v>
      </c>
      <c r="F282" s="32">
        <f t="shared" si="8"/>
        <v>24183.929999999986</v>
      </c>
      <c r="G282">
        <v>24183.93</v>
      </c>
      <c r="H282" t="s">
        <v>21</v>
      </c>
      <c r="I282" t="s">
        <v>22</v>
      </c>
      <c r="K282" s="32">
        <f t="shared" si="9"/>
        <v>0</v>
      </c>
    </row>
    <row r="283" spans="1:11" x14ac:dyDescent="0.3">
      <c r="A283" s="7">
        <v>46091</v>
      </c>
      <c r="B283" t="s">
        <v>24</v>
      </c>
      <c r="C283" t="s">
        <v>754</v>
      </c>
      <c r="D283" s="8"/>
      <c r="E283" s="8">
        <v>80</v>
      </c>
      <c r="F283" s="32">
        <f t="shared" si="8"/>
        <v>24263.929999999986</v>
      </c>
      <c r="G283">
        <v>24263.93</v>
      </c>
      <c r="H283" t="s">
        <v>21</v>
      </c>
      <c r="I283" t="s">
        <v>22</v>
      </c>
      <c r="K283" s="32">
        <f t="shared" si="9"/>
        <v>0</v>
      </c>
    </row>
    <row r="284" spans="1:11" x14ac:dyDescent="0.3">
      <c r="A284" s="7">
        <v>46092</v>
      </c>
      <c r="B284" t="s">
        <v>23</v>
      </c>
      <c r="C284" t="s">
        <v>755</v>
      </c>
      <c r="D284" s="8">
        <v>-126.66</v>
      </c>
      <c r="E284" s="8"/>
      <c r="F284" s="32">
        <f t="shared" si="8"/>
        <v>24137.269999999986</v>
      </c>
      <c r="G284">
        <v>24137.27</v>
      </c>
      <c r="H284" t="s">
        <v>21</v>
      </c>
      <c r="I284" t="s">
        <v>22</v>
      </c>
      <c r="K284" s="32">
        <f t="shared" si="9"/>
        <v>0</v>
      </c>
    </row>
    <row r="285" spans="1:11" x14ac:dyDescent="0.3">
      <c r="A285" s="7">
        <v>46092</v>
      </c>
      <c r="B285" t="s">
        <v>23</v>
      </c>
      <c r="C285" t="s">
        <v>756</v>
      </c>
      <c r="D285" s="8">
        <v>-100</v>
      </c>
      <c r="E285" s="8"/>
      <c r="F285" s="32">
        <f t="shared" si="8"/>
        <v>24037.269999999986</v>
      </c>
      <c r="G285">
        <v>24037.27</v>
      </c>
      <c r="H285" t="s">
        <v>21</v>
      </c>
      <c r="I285" t="s">
        <v>22</v>
      </c>
      <c r="K285" s="32">
        <f t="shared" si="9"/>
        <v>0</v>
      </c>
    </row>
    <row r="286" spans="1:11" x14ac:dyDescent="0.3">
      <c r="A286" s="7">
        <v>46099</v>
      </c>
      <c r="B286" t="s">
        <v>23</v>
      </c>
      <c r="C286" t="s">
        <v>757</v>
      </c>
      <c r="D286" s="8">
        <v>-3000</v>
      </c>
      <c r="E286" s="8"/>
      <c r="F286" s="32">
        <f t="shared" si="8"/>
        <v>21037.269999999986</v>
      </c>
      <c r="G286">
        <v>21037.27</v>
      </c>
      <c r="H286" t="s">
        <v>21</v>
      </c>
      <c r="I286" t="s">
        <v>22</v>
      </c>
      <c r="K286" s="32">
        <f t="shared" si="9"/>
        <v>0</v>
      </c>
    </row>
    <row r="287" spans="1:11" x14ac:dyDescent="0.3">
      <c r="A287" s="7">
        <v>46104</v>
      </c>
      <c r="B287" t="s">
        <v>24</v>
      </c>
      <c r="C287" t="s">
        <v>758</v>
      </c>
      <c r="D287" s="8"/>
      <c r="E287" s="8">
        <v>210</v>
      </c>
      <c r="F287" s="32">
        <f t="shared" si="8"/>
        <v>21247.269999999986</v>
      </c>
      <c r="G287">
        <v>21247.27</v>
      </c>
      <c r="H287" t="s">
        <v>21</v>
      </c>
      <c r="I287" t="s">
        <v>22</v>
      </c>
      <c r="K287" s="32">
        <f t="shared" si="9"/>
        <v>0</v>
      </c>
    </row>
    <row r="288" spans="1:11" x14ac:dyDescent="0.3">
      <c r="A288" s="7">
        <v>46104</v>
      </c>
      <c r="B288" t="s">
        <v>23</v>
      </c>
      <c r="C288" t="s">
        <v>759</v>
      </c>
      <c r="D288" s="8">
        <v>-6.99</v>
      </c>
      <c r="E288" s="8"/>
      <c r="F288" s="32">
        <f t="shared" si="8"/>
        <v>21240.279999999984</v>
      </c>
      <c r="G288">
        <v>21240.28</v>
      </c>
      <c r="H288" t="s">
        <v>21</v>
      </c>
      <c r="I288" t="s">
        <v>22</v>
      </c>
      <c r="K288" s="32">
        <f t="shared" si="9"/>
        <v>0</v>
      </c>
    </row>
    <row r="289" spans="1:11" x14ac:dyDescent="0.3">
      <c r="A289" s="7">
        <v>46104</v>
      </c>
      <c r="B289" t="s">
        <v>23</v>
      </c>
      <c r="C289" t="s">
        <v>760</v>
      </c>
      <c r="D289" s="8">
        <v>-120</v>
      </c>
      <c r="E289" s="8"/>
      <c r="F289" s="32">
        <f t="shared" si="8"/>
        <v>21120.279999999984</v>
      </c>
      <c r="G289">
        <v>21120.28</v>
      </c>
      <c r="H289" t="s">
        <v>21</v>
      </c>
      <c r="I289" t="s">
        <v>22</v>
      </c>
      <c r="K289" s="32">
        <f t="shared" si="9"/>
        <v>0</v>
      </c>
    </row>
    <row r="290" spans="1:11" x14ac:dyDescent="0.3">
      <c r="A290" s="7">
        <v>46104</v>
      </c>
      <c r="B290" t="s">
        <v>23</v>
      </c>
      <c r="C290" t="s">
        <v>761</v>
      </c>
      <c r="D290" s="8">
        <v>-21</v>
      </c>
      <c r="E290" s="8"/>
      <c r="F290" s="32">
        <f t="shared" si="8"/>
        <v>21099.279999999984</v>
      </c>
      <c r="G290">
        <v>21099.279999999999</v>
      </c>
      <c r="H290" t="s">
        <v>21</v>
      </c>
      <c r="I290" t="s">
        <v>22</v>
      </c>
      <c r="K290" s="32">
        <f t="shared" si="9"/>
        <v>0</v>
      </c>
    </row>
    <row r="291" spans="1:11" x14ac:dyDescent="0.3">
      <c r="A291" s="7">
        <v>46105</v>
      </c>
      <c r="B291" t="s">
        <v>20</v>
      </c>
      <c r="C291" t="s">
        <v>762</v>
      </c>
      <c r="D291" s="8">
        <v>-35.94</v>
      </c>
      <c r="E291" s="8"/>
      <c r="F291" s="32">
        <f t="shared" si="8"/>
        <v>21063.339999999986</v>
      </c>
      <c r="G291">
        <v>21063.34</v>
      </c>
      <c r="H291" t="s">
        <v>21</v>
      </c>
      <c r="I291" t="s">
        <v>22</v>
      </c>
      <c r="K291" s="32">
        <f t="shared" si="9"/>
        <v>0</v>
      </c>
    </row>
    <row r="292" spans="1:11" x14ac:dyDescent="0.3">
      <c r="A292" s="7">
        <v>46106</v>
      </c>
      <c r="B292" t="s">
        <v>24</v>
      </c>
      <c r="C292" t="s">
        <v>763</v>
      </c>
      <c r="D292" s="8"/>
      <c r="E292" s="8">
        <v>56</v>
      </c>
      <c r="F292" s="32">
        <f t="shared" si="8"/>
        <v>21119.339999999986</v>
      </c>
      <c r="G292">
        <v>21119.34</v>
      </c>
      <c r="H292" t="s">
        <v>21</v>
      </c>
      <c r="I292" t="s">
        <v>22</v>
      </c>
      <c r="K292" s="32">
        <f t="shared" si="9"/>
        <v>0</v>
      </c>
    </row>
    <row r="293" spans="1:11" x14ac:dyDescent="0.3">
      <c r="A293" s="7">
        <v>46106</v>
      </c>
      <c r="B293" t="s">
        <v>24</v>
      </c>
      <c r="C293" t="s">
        <v>764</v>
      </c>
      <c r="D293" s="8"/>
      <c r="E293" s="8">
        <v>56</v>
      </c>
      <c r="F293" s="32">
        <f t="shared" si="8"/>
        <v>21175.339999999986</v>
      </c>
      <c r="G293">
        <v>21175.34</v>
      </c>
      <c r="H293" t="s">
        <v>21</v>
      </c>
      <c r="I293" t="s">
        <v>22</v>
      </c>
      <c r="K293" s="32">
        <f t="shared" si="9"/>
        <v>0</v>
      </c>
    </row>
    <row r="294" spans="1:11" x14ac:dyDescent="0.3">
      <c r="A294" s="7">
        <v>46106</v>
      </c>
      <c r="B294" t="s">
        <v>23</v>
      </c>
      <c r="C294" t="s">
        <v>765</v>
      </c>
      <c r="D294" s="8">
        <v>-6</v>
      </c>
      <c r="E294" s="8"/>
      <c r="F294" s="32">
        <f t="shared" si="8"/>
        <v>21169.339999999986</v>
      </c>
      <c r="G294">
        <v>21169.34</v>
      </c>
      <c r="H294" t="s">
        <v>21</v>
      </c>
      <c r="I294" t="s">
        <v>22</v>
      </c>
      <c r="K294" s="32">
        <f t="shared" si="9"/>
        <v>0</v>
      </c>
    </row>
    <row r="295" spans="1:11" x14ac:dyDescent="0.3">
      <c r="A295" s="7">
        <v>46108</v>
      </c>
      <c r="B295" t="s">
        <v>24</v>
      </c>
      <c r="C295" t="s">
        <v>766</v>
      </c>
      <c r="D295" s="8"/>
      <c r="E295" s="8">
        <v>189</v>
      </c>
      <c r="F295" s="32">
        <f t="shared" si="8"/>
        <v>21358.339999999986</v>
      </c>
      <c r="G295">
        <v>21358.34</v>
      </c>
      <c r="H295" t="s">
        <v>21</v>
      </c>
      <c r="I295" t="s">
        <v>22</v>
      </c>
      <c r="K295" s="32">
        <f t="shared" si="9"/>
        <v>0</v>
      </c>
    </row>
    <row r="296" spans="1:11" x14ac:dyDescent="0.3">
      <c r="A296" s="7">
        <v>46108</v>
      </c>
      <c r="B296" t="s">
        <v>24</v>
      </c>
      <c r="C296" t="s">
        <v>767</v>
      </c>
      <c r="D296" s="8"/>
      <c r="E296" s="8">
        <v>99</v>
      </c>
      <c r="F296" s="32">
        <f t="shared" si="8"/>
        <v>21457.339999999986</v>
      </c>
      <c r="G296">
        <v>21457.34</v>
      </c>
      <c r="H296" t="s">
        <v>21</v>
      </c>
      <c r="I296" t="s">
        <v>22</v>
      </c>
      <c r="K296" s="32">
        <f t="shared" si="9"/>
        <v>0</v>
      </c>
    </row>
    <row r="297" spans="1:11" x14ac:dyDescent="0.3">
      <c r="A297" s="7">
        <v>46108</v>
      </c>
      <c r="B297" t="s">
        <v>24</v>
      </c>
      <c r="C297" t="s">
        <v>768</v>
      </c>
      <c r="D297" s="8"/>
      <c r="E297" s="8">
        <v>56</v>
      </c>
      <c r="F297" s="32">
        <f t="shared" si="8"/>
        <v>21513.339999999986</v>
      </c>
      <c r="G297">
        <v>21513.34</v>
      </c>
      <c r="H297" t="s">
        <v>21</v>
      </c>
      <c r="I297" t="s">
        <v>22</v>
      </c>
      <c r="K297" s="32">
        <f t="shared" si="9"/>
        <v>0</v>
      </c>
    </row>
    <row r="298" spans="1:11" x14ac:dyDescent="0.3">
      <c r="A298" s="7">
        <v>46111</v>
      </c>
      <c r="B298" t="s">
        <v>24</v>
      </c>
      <c r="C298" t="s">
        <v>769</v>
      </c>
      <c r="D298" s="8"/>
      <c r="E298" s="8">
        <v>112</v>
      </c>
      <c r="F298" s="32">
        <f t="shared" si="8"/>
        <v>21625.339999999986</v>
      </c>
      <c r="G298">
        <v>21625.34</v>
      </c>
      <c r="H298" t="s">
        <v>21</v>
      </c>
      <c r="I298" t="s">
        <v>22</v>
      </c>
      <c r="K298" s="32">
        <f t="shared" si="9"/>
        <v>0</v>
      </c>
    </row>
    <row r="299" spans="1:11" x14ac:dyDescent="0.3">
      <c r="A299" s="7">
        <v>46111</v>
      </c>
      <c r="B299" t="s">
        <v>24</v>
      </c>
      <c r="C299" t="s">
        <v>770</v>
      </c>
      <c r="D299" s="8"/>
      <c r="E299" s="8">
        <v>70</v>
      </c>
      <c r="F299" s="32">
        <f t="shared" si="8"/>
        <v>21695.339999999986</v>
      </c>
      <c r="G299">
        <v>21695.34</v>
      </c>
      <c r="H299" t="s">
        <v>21</v>
      </c>
      <c r="I299" t="s">
        <v>22</v>
      </c>
      <c r="K299" s="32">
        <f t="shared" si="9"/>
        <v>0</v>
      </c>
    </row>
    <row r="300" spans="1:11" x14ac:dyDescent="0.3">
      <c r="A300" s="7">
        <v>46111</v>
      </c>
      <c r="B300" t="s">
        <v>24</v>
      </c>
      <c r="C300" t="s">
        <v>771</v>
      </c>
      <c r="D300" s="8"/>
      <c r="E300" s="8">
        <v>70</v>
      </c>
      <c r="F300" s="32">
        <f t="shared" si="8"/>
        <v>21765.339999999986</v>
      </c>
      <c r="G300">
        <v>21765.34</v>
      </c>
      <c r="H300" t="s">
        <v>21</v>
      </c>
      <c r="I300" t="s">
        <v>22</v>
      </c>
      <c r="K300" s="32">
        <f t="shared" si="9"/>
        <v>0</v>
      </c>
    </row>
    <row r="301" spans="1:11" x14ac:dyDescent="0.3">
      <c r="A301" s="7">
        <v>46112</v>
      </c>
      <c r="B301" t="s">
        <v>24</v>
      </c>
      <c r="C301" t="s">
        <v>772</v>
      </c>
      <c r="D301" s="8"/>
      <c r="E301" s="8">
        <v>350</v>
      </c>
      <c r="F301" s="32">
        <f t="shared" si="8"/>
        <v>22115.339999999986</v>
      </c>
      <c r="G301">
        <v>22115.34</v>
      </c>
      <c r="H301" t="s">
        <v>21</v>
      </c>
      <c r="I301" t="s">
        <v>22</v>
      </c>
      <c r="K301" s="32">
        <f t="shared" si="9"/>
        <v>0</v>
      </c>
    </row>
    <row r="302" spans="1:11" x14ac:dyDescent="0.3">
      <c r="A302" s="7">
        <v>46113</v>
      </c>
      <c r="B302" t="s">
        <v>24</v>
      </c>
      <c r="C302" t="s">
        <v>773</v>
      </c>
      <c r="D302" s="8"/>
      <c r="E302" s="8">
        <v>56</v>
      </c>
      <c r="F302" s="32">
        <f t="shared" si="8"/>
        <v>22171.339999999986</v>
      </c>
      <c r="G302">
        <v>22171.34</v>
      </c>
      <c r="H302" t="s">
        <v>21</v>
      </c>
      <c r="I302" t="s">
        <v>22</v>
      </c>
      <c r="K302" s="32">
        <f t="shared" si="9"/>
        <v>0</v>
      </c>
    </row>
    <row r="303" spans="1:11" x14ac:dyDescent="0.3">
      <c r="A303" s="7">
        <v>46114</v>
      </c>
      <c r="B303" t="s">
        <v>24</v>
      </c>
      <c r="C303" t="s">
        <v>774</v>
      </c>
      <c r="D303" s="8"/>
      <c r="E303" s="8">
        <v>270</v>
      </c>
      <c r="F303" s="32">
        <f t="shared" si="8"/>
        <v>22441.339999999986</v>
      </c>
      <c r="G303">
        <v>22441.34</v>
      </c>
      <c r="H303" t="s">
        <v>21</v>
      </c>
      <c r="I303" t="s">
        <v>22</v>
      </c>
      <c r="K303" s="32">
        <f t="shared" si="9"/>
        <v>0</v>
      </c>
    </row>
    <row r="304" spans="1:11" x14ac:dyDescent="0.3">
      <c r="A304" s="7">
        <v>46114</v>
      </c>
      <c r="B304" t="s">
        <v>24</v>
      </c>
      <c r="C304" t="s">
        <v>775</v>
      </c>
      <c r="D304" s="8"/>
      <c r="E304" s="8">
        <v>240</v>
      </c>
      <c r="F304" s="32">
        <f t="shared" si="8"/>
        <v>22681.339999999986</v>
      </c>
      <c r="G304">
        <v>22681.34</v>
      </c>
      <c r="H304" t="s">
        <v>21</v>
      </c>
      <c r="I304" t="s">
        <v>22</v>
      </c>
      <c r="K304" s="32">
        <f t="shared" si="9"/>
        <v>0</v>
      </c>
    </row>
    <row r="305" spans="1:11" x14ac:dyDescent="0.3">
      <c r="A305" s="7">
        <v>46114</v>
      </c>
      <c r="B305" t="s">
        <v>23</v>
      </c>
      <c r="C305" t="s">
        <v>776</v>
      </c>
      <c r="D305" s="8">
        <v>-18.12</v>
      </c>
      <c r="E305" s="8"/>
      <c r="F305" s="32">
        <f t="shared" si="8"/>
        <v>22663.219999999987</v>
      </c>
      <c r="G305">
        <v>22663.22</v>
      </c>
      <c r="H305" t="s">
        <v>21</v>
      </c>
      <c r="I305" t="s">
        <v>22</v>
      </c>
      <c r="K305" s="32">
        <f t="shared" si="9"/>
        <v>0</v>
      </c>
    </row>
    <row r="306" spans="1:11" x14ac:dyDescent="0.3">
      <c r="A306" s="7">
        <v>46114</v>
      </c>
      <c r="B306" t="s">
        <v>23</v>
      </c>
      <c r="C306" t="s">
        <v>777</v>
      </c>
      <c r="D306" s="8">
        <v>-3.99</v>
      </c>
      <c r="E306" s="8"/>
      <c r="F306" s="32">
        <f t="shared" si="8"/>
        <v>22659.229999999985</v>
      </c>
      <c r="G306">
        <v>22659.23</v>
      </c>
      <c r="H306" t="s">
        <v>21</v>
      </c>
      <c r="I306" t="s">
        <v>22</v>
      </c>
      <c r="K306" s="32">
        <f t="shared" si="9"/>
        <v>0</v>
      </c>
    </row>
    <row r="307" spans="1:11" x14ac:dyDescent="0.3">
      <c r="A307" s="7">
        <v>46119</v>
      </c>
      <c r="B307" t="s">
        <v>24</v>
      </c>
      <c r="C307" t="s">
        <v>778</v>
      </c>
      <c r="D307" s="8"/>
      <c r="E307" s="8">
        <v>144</v>
      </c>
      <c r="F307" s="32">
        <f t="shared" si="8"/>
        <v>22803.229999999985</v>
      </c>
      <c r="G307">
        <v>22803.23</v>
      </c>
      <c r="H307" t="s">
        <v>21</v>
      </c>
      <c r="I307" t="s">
        <v>22</v>
      </c>
      <c r="K307" s="32">
        <f t="shared" si="9"/>
        <v>0</v>
      </c>
    </row>
    <row r="308" spans="1:11" x14ac:dyDescent="0.3">
      <c r="A308" s="7">
        <v>46119</v>
      </c>
      <c r="B308" t="s">
        <v>24</v>
      </c>
      <c r="C308" t="s">
        <v>779</v>
      </c>
      <c r="D308" s="8"/>
      <c r="E308" s="8">
        <v>70</v>
      </c>
      <c r="F308" s="32">
        <f t="shared" si="8"/>
        <v>22873.229999999985</v>
      </c>
      <c r="G308">
        <v>22873.23</v>
      </c>
      <c r="H308" t="s">
        <v>21</v>
      </c>
      <c r="I308" t="s">
        <v>22</v>
      </c>
      <c r="K308" s="32">
        <f t="shared" si="9"/>
        <v>0</v>
      </c>
    </row>
    <row r="309" spans="1:11" x14ac:dyDescent="0.3">
      <c r="A309" s="7">
        <v>46119</v>
      </c>
      <c r="B309" t="s">
        <v>24</v>
      </c>
      <c r="C309" t="s">
        <v>780</v>
      </c>
      <c r="D309" s="8"/>
      <c r="E309" s="8">
        <v>40</v>
      </c>
      <c r="F309" s="32">
        <f t="shared" si="8"/>
        <v>22913.229999999985</v>
      </c>
      <c r="G309">
        <v>22913.23</v>
      </c>
      <c r="H309" t="s">
        <v>21</v>
      </c>
      <c r="I309" t="s">
        <v>22</v>
      </c>
      <c r="K309" s="32">
        <f t="shared" si="9"/>
        <v>0</v>
      </c>
    </row>
    <row r="310" spans="1:11" x14ac:dyDescent="0.3">
      <c r="A310" s="7">
        <v>46119</v>
      </c>
      <c r="B310" t="s">
        <v>24</v>
      </c>
      <c r="C310" t="s">
        <v>781</v>
      </c>
      <c r="D310" s="8"/>
      <c r="E310" s="8">
        <v>5</v>
      </c>
      <c r="F310" s="32">
        <f t="shared" si="8"/>
        <v>22918.229999999985</v>
      </c>
      <c r="G310">
        <v>22918.23</v>
      </c>
      <c r="H310" t="s">
        <v>21</v>
      </c>
      <c r="I310" t="s">
        <v>22</v>
      </c>
      <c r="K310" s="32">
        <f t="shared" si="9"/>
        <v>0</v>
      </c>
    </row>
    <row r="311" spans="1:11" x14ac:dyDescent="0.3">
      <c r="A311" s="7">
        <v>46119</v>
      </c>
      <c r="B311" t="s">
        <v>24</v>
      </c>
      <c r="C311" t="s">
        <v>782</v>
      </c>
      <c r="D311" s="8"/>
      <c r="E311" s="8">
        <v>42</v>
      </c>
      <c r="F311" s="32">
        <f t="shared" si="8"/>
        <v>22960.229999999985</v>
      </c>
      <c r="G311">
        <v>22960.23</v>
      </c>
      <c r="H311" t="s">
        <v>21</v>
      </c>
      <c r="I311" t="s">
        <v>22</v>
      </c>
      <c r="K311" s="32">
        <f t="shared" si="9"/>
        <v>0</v>
      </c>
    </row>
    <row r="312" spans="1:11" x14ac:dyDescent="0.3">
      <c r="A312" s="7">
        <v>46119</v>
      </c>
      <c r="B312" t="s">
        <v>24</v>
      </c>
      <c r="C312" t="s">
        <v>783</v>
      </c>
      <c r="D312" s="8"/>
      <c r="E312" s="8">
        <v>60</v>
      </c>
      <c r="F312" s="32">
        <f t="shared" si="8"/>
        <v>23020.229999999985</v>
      </c>
      <c r="G312">
        <v>23020.23</v>
      </c>
      <c r="H312" t="s">
        <v>21</v>
      </c>
      <c r="I312" t="s">
        <v>22</v>
      </c>
      <c r="K312" s="32">
        <f t="shared" si="9"/>
        <v>0</v>
      </c>
    </row>
    <row r="313" spans="1:11" x14ac:dyDescent="0.3">
      <c r="A313" s="7">
        <v>46119</v>
      </c>
      <c r="B313" t="s">
        <v>23</v>
      </c>
      <c r="C313" t="s">
        <v>784</v>
      </c>
      <c r="D313" s="8"/>
      <c r="E313" s="8">
        <v>420</v>
      </c>
      <c r="F313" s="32">
        <f t="shared" si="8"/>
        <v>23440.229999999985</v>
      </c>
      <c r="G313">
        <v>23440.23</v>
      </c>
      <c r="H313" t="s">
        <v>21</v>
      </c>
      <c r="I313" t="s">
        <v>22</v>
      </c>
      <c r="K313" s="32">
        <f t="shared" si="9"/>
        <v>0</v>
      </c>
    </row>
    <row r="314" spans="1:11" x14ac:dyDescent="0.3">
      <c r="A314" s="7">
        <v>46119</v>
      </c>
      <c r="B314" t="s">
        <v>23</v>
      </c>
      <c r="C314" t="s">
        <v>785</v>
      </c>
      <c r="D314" s="8">
        <v>-60</v>
      </c>
      <c r="E314" s="8"/>
      <c r="F314" s="32">
        <f t="shared" si="8"/>
        <v>23380.229999999985</v>
      </c>
      <c r="G314">
        <v>23380.23</v>
      </c>
      <c r="H314" t="s">
        <v>21</v>
      </c>
      <c r="I314" t="s">
        <v>22</v>
      </c>
      <c r="K314" s="32">
        <f t="shared" si="9"/>
        <v>0</v>
      </c>
    </row>
    <row r="315" spans="1:11" x14ac:dyDescent="0.3">
      <c r="A315" s="7">
        <v>46119</v>
      </c>
      <c r="B315" t="s">
        <v>23</v>
      </c>
      <c r="C315" t="s">
        <v>786</v>
      </c>
      <c r="D315" s="8">
        <v>-140.4</v>
      </c>
      <c r="E315" s="8"/>
      <c r="F315" s="32">
        <f t="shared" si="8"/>
        <v>23239.829999999984</v>
      </c>
      <c r="G315">
        <v>23239.83</v>
      </c>
      <c r="H315" t="s">
        <v>21</v>
      </c>
      <c r="I315" t="s">
        <v>22</v>
      </c>
      <c r="K315" s="32">
        <f t="shared" si="9"/>
        <v>0</v>
      </c>
    </row>
    <row r="316" spans="1:11" x14ac:dyDescent="0.3">
      <c r="A316" s="7">
        <v>46121</v>
      </c>
      <c r="B316" t="s">
        <v>24</v>
      </c>
      <c r="C316" t="s">
        <v>787</v>
      </c>
      <c r="D316" s="8"/>
      <c r="E316" s="8">
        <v>14</v>
      </c>
      <c r="F316" s="32">
        <f t="shared" si="8"/>
        <v>23253.829999999984</v>
      </c>
      <c r="G316">
        <v>23253.83</v>
      </c>
      <c r="H316" t="s">
        <v>21</v>
      </c>
      <c r="I316" t="s">
        <v>22</v>
      </c>
      <c r="K316" s="32">
        <f t="shared" si="9"/>
        <v>0</v>
      </c>
    </row>
    <row r="317" spans="1:11" x14ac:dyDescent="0.3">
      <c r="A317" s="7">
        <v>46121</v>
      </c>
      <c r="B317" t="s">
        <v>23</v>
      </c>
      <c r="C317" t="s">
        <v>788</v>
      </c>
      <c r="D317" s="8">
        <v>-118.5</v>
      </c>
      <c r="E317" s="8"/>
      <c r="F317" s="32">
        <f t="shared" si="8"/>
        <v>23135.329999999984</v>
      </c>
      <c r="G317">
        <v>23135.33</v>
      </c>
      <c r="H317" t="s">
        <v>21</v>
      </c>
      <c r="I317" t="s">
        <v>22</v>
      </c>
      <c r="K317" s="32">
        <f t="shared" si="9"/>
        <v>0</v>
      </c>
    </row>
    <row r="318" spans="1:11" x14ac:dyDescent="0.3">
      <c r="A318" s="7">
        <v>46122</v>
      </c>
      <c r="B318" t="s">
        <v>23</v>
      </c>
      <c r="C318" t="s">
        <v>789</v>
      </c>
      <c r="D318" s="8">
        <v>-18.989999999999998</v>
      </c>
      <c r="E318" s="8"/>
      <c r="F318" s="32">
        <f t="shared" si="8"/>
        <v>23116.339999999982</v>
      </c>
      <c r="G318">
        <v>23116.34</v>
      </c>
      <c r="H318" t="s">
        <v>21</v>
      </c>
      <c r="I318" t="s">
        <v>22</v>
      </c>
      <c r="K318" s="32">
        <f t="shared" si="9"/>
        <v>0</v>
      </c>
    </row>
    <row r="319" spans="1:11" x14ac:dyDescent="0.3">
      <c r="A319" s="7">
        <v>46122</v>
      </c>
      <c r="B319" t="s">
        <v>23</v>
      </c>
      <c r="C319" t="s">
        <v>790</v>
      </c>
      <c r="D319" s="8">
        <v>-26.99</v>
      </c>
      <c r="E319" s="8"/>
      <c r="F319" s="32">
        <f t="shared" si="8"/>
        <v>23089.34999999998</v>
      </c>
      <c r="G319">
        <v>23089.35</v>
      </c>
      <c r="H319" t="s">
        <v>21</v>
      </c>
      <c r="I319" t="s">
        <v>22</v>
      </c>
      <c r="K319" s="32">
        <f t="shared" si="9"/>
        <v>0</v>
      </c>
    </row>
    <row r="320" spans="1:11" x14ac:dyDescent="0.3">
      <c r="A320" s="7">
        <v>46125</v>
      </c>
      <c r="B320" t="s">
        <v>24</v>
      </c>
      <c r="C320" t="s">
        <v>791</v>
      </c>
      <c r="D320" s="8"/>
      <c r="E320" s="8">
        <v>20</v>
      </c>
      <c r="F320" s="32">
        <f t="shared" si="8"/>
        <v>23109.34999999998</v>
      </c>
      <c r="G320">
        <v>23109.35</v>
      </c>
      <c r="H320" t="s">
        <v>21</v>
      </c>
      <c r="I320" t="s">
        <v>22</v>
      </c>
      <c r="K320" s="32">
        <f t="shared" si="9"/>
        <v>0</v>
      </c>
    </row>
    <row r="321" spans="1:11" x14ac:dyDescent="0.3">
      <c r="A321" s="7">
        <v>46125</v>
      </c>
      <c r="B321" t="s">
        <v>24</v>
      </c>
      <c r="C321" t="s">
        <v>792</v>
      </c>
      <c r="D321" s="8"/>
      <c r="E321" s="8">
        <v>14</v>
      </c>
      <c r="F321" s="32">
        <f t="shared" si="8"/>
        <v>23123.34999999998</v>
      </c>
      <c r="G321">
        <v>23123.35</v>
      </c>
      <c r="H321" t="s">
        <v>21</v>
      </c>
      <c r="I321" t="s">
        <v>22</v>
      </c>
      <c r="K321" s="32">
        <f t="shared" si="9"/>
        <v>0</v>
      </c>
    </row>
    <row r="322" spans="1:11" x14ac:dyDescent="0.3">
      <c r="A322" s="7">
        <v>46125</v>
      </c>
      <c r="B322" t="s">
        <v>23</v>
      </c>
      <c r="C322" t="s">
        <v>793</v>
      </c>
      <c r="D322" s="8"/>
      <c r="E322" s="8">
        <v>28</v>
      </c>
      <c r="F322" s="32">
        <f t="shared" ref="F322:F385" si="10">F321+E322+D322</f>
        <v>23151.34999999998</v>
      </c>
      <c r="G322">
        <v>23151.35</v>
      </c>
      <c r="H322" t="s">
        <v>21</v>
      </c>
      <c r="I322" t="s">
        <v>22</v>
      </c>
      <c r="K322" s="32">
        <f t="shared" si="9"/>
        <v>0</v>
      </c>
    </row>
    <row r="323" spans="1:11" x14ac:dyDescent="0.3">
      <c r="A323" s="7">
        <v>46125</v>
      </c>
      <c r="B323" t="s">
        <v>23</v>
      </c>
      <c r="C323" t="s">
        <v>794</v>
      </c>
      <c r="D323" s="8"/>
      <c r="E323" s="8">
        <v>42</v>
      </c>
      <c r="F323" s="32">
        <f t="shared" si="10"/>
        <v>23193.34999999998</v>
      </c>
      <c r="G323">
        <v>23193.35</v>
      </c>
      <c r="H323" t="s">
        <v>21</v>
      </c>
      <c r="I323" t="s">
        <v>22</v>
      </c>
      <c r="K323" s="32">
        <f t="shared" ref="K323:K386" si="11">F323-G323</f>
        <v>0</v>
      </c>
    </row>
    <row r="324" spans="1:11" x14ac:dyDescent="0.3">
      <c r="A324" s="7">
        <v>46125</v>
      </c>
      <c r="B324" t="s">
        <v>23</v>
      </c>
      <c r="C324" t="s">
        <v>795</v>
      </c>
      <c r="D324" s="8">
        <v>-100</v>
      </c>
      <c r="E324" s="8"/>
      <c r="F324" s="32">
        <f t="shared" si="10"/>
        <v>23093.34999999998</v>
      </c>
      <c r="G324">
        <v>23093.35</v>
      </c>
      <c r="H324" t="s">
        <v>21</v>
      </c>
      <c r="I324" t="s">
        <v>22</v>
      </c>
      <c r="K324" s="32">
        <f t="shared" si="11"/>
        <v>0</v>
      </c>
    </row>
    <row r="325" spans="1:11" x14ac:dyDescent="0.3">
      <c r="A325" s="7">
        <v>46125</v>
      </c>
      <c r="B325" t="s">
        <v>23</v>
      </c>
      <c r="C325" t="s">
        <v>796</v>
      </c>
      <c r="D325" s="8">
        <v>-440.5</v>
      </c>
      <c r="E325" s="8"/>
      <c r="F325" s="32">
        <f t="shared" si="10"/>
        <v>22652.84999999998</v>
      </c>
      <c r="G325">
        <v>22652.85</v>
      </c>
      <c r="H325" t="s">
        <v>21</v>
      </c>
      <c r="I325" t="s">
        <v>22</v>
      </c>
      <c r="K325" s="32">
        <f t="shared" si="11"/>
        <v>0</v>
      </c>
    </row>
    <row r="326" spans="1:11" x14ac:dyDescent="0.3">
      <c r="A326" s="7">
        <v>46127</v>
      </c>
      <c r="B326" t="s">
        <v>24</v>
      </c>
      <c r="C326" t="s">
        <v>797</v>
      </c>
      <c r="D326" s="8"/>
      <c r="E326" s="8">
        <v>105</v>
      </c>
      <c r="F326" s="32">
        <f t="shared" si="10"/>
        <v>22757.84999999998</v>
      </c>
      <c r="G326">
        <v>22757.85</v>
      </c>
      <c r="H326" t="s">
        <v>21</v>
      </c>
      <c r="I326" t="s">
        <v>22</v>
      </c>
      <c r="K326" s="32">
        <f t="shared" si="11"/>
        <v>0</v>
      </c>
    </row>
    <row r="327" spans="1:11" x14ac:dyDescent="0.3">
      <c r="A327" s="7">
        <v>46127</v>
      </c>
      <c r="B327" t="s">
        <v>23</v>
      </c>
      <c r="C327" t="s">
        <v>606</v>
      </c>
      <c r="D327" s="8"/>
      <c r="E327" s="8">
        <v>56</v>
      </c>
      <c r="F327" s="32">
        <f t="shared" si="10"/>
        <v>22813.84999999998</v>
      </c>
      <c r="G327">
        <v>22813.85</v>
      </c>
      <c r="H327" t="s">
        <v>21</v>
      </c>
      <c r="I327" t="s">
        <v>22</v>
      </c>
      <c r="K327" s="32">
        <f t="shared" si="11"/>
        <v>0</v>
      </c>
    </row>
    <row r="328" spans="1:11" x14ac:dyDescent="0.3">
      <c r="A328" s="7">
        <v>46129</v>
      </c>
      <c r="B328" t="s">
        <v>25</v>
      </c>
      <c r="C328">
        <v>605114</v>
      </c>
      <c r="D328" s="8"/>
      <c r="E328" s="8">
        <v>275</v>
      </c>
      <c r="F328" s="32">
        <f t="shared" si="10"/>
        <v>23088.84999999998</v>
      </c>
      <c r="G328">
        <v>23088.85</v>
      </c>
      <c r="H328" t="s">
        <v>21</v>
      </c>
      <c r="I328" t="s">
        <v>22</v>
      </c>
      <c r="K328" s="32">
        <f t="shared" si="11"/>
        <v>0</v>
      </c>
    </row>
    <row r="329" spans="1:11" x14ac:dyDescent="0.3">
      <c r="A329" s="7">
        <v>46129</v>
      </c>
      <c r="B329" t="s">
        <v>23</v>
      </c>
      <c r="C329" t="s">
        <v>798</v>
      </c>
      <c r="D329" s="8">
        <v>-200</v>
      </c>
      <c r="E329" s="8"/>
      <c r="F329" s="32">
        <f t="shared" si="10"/>
        <v>22888.84999999998</v>
      </c>
      <c r="G329">
        <v>22888.85</v>
      </c>
      <c r="H329" t="s">
        <v>21</v>
      </c>
      <c r="I329" t="s">
        <v>22</v>
      </c>
      <c r="K329" s="32">
        <f t="shared" si="11"/>
        <v>0</v>
      </c>
    </row>
    <row r="330" spans="1:11" x14ac:dyDescent="0.3">
      <c r="A330" s="7">
        <v>46132</v>
      </c>
      <c r="B330" t="s">
        <v>24</v>
      </c>
      <c r="C330" t="s">
        <v>799</v>
      </c>
      <c r="D330" s="8"/>
      <c r="E330" s="8">
        <v>14</v>
      </c>
      <c r="F330" s="32">
        <f t="shared" si="10"/>
        <v>22902.84999999998</v>
      </c>
      <c r="G330">
        <v>22902.85</v>
      </c>
      <c r="H330" t="s">
        <v>21</v>
      </c>
      <c r="I330" t="s">
        <v>22</v>
      </c>
      <c r="K330" s="32">
        <f t="shared" si="11"/>
        <v>0</v>
      </c>
    </row>
    <row r="331" spans="1:11" x14ac:dyDescent="0.3">
      <c r="A331" s="7">
        <v>46132</v>
      </c>
      <c r="B331" t="s">
        <v>24</v>
      </c>
      <c r="C331" t="s">
        <v>800</v>
      </c>
      <c r="D331" s="8"/>
      <c r="E331" s="8">
        <v>70</v>
      </c>
      <c r="F331" s="32">
        <f t="shared" si="10"/>
        <v>22972.84999999998</v>
      </c>
      <c r="G331">
        <v>22972.85</v>
      </c>
      <c r="H331" t="s">
        <v>21</v>
      </c>
      <c r="I331" t="s">
        <v>22</v>
      </c>
      <c r="K331" s="32">
        <f t="shared" si="11"/>
        <v>0</v>
      </c>
    </row>
    <row r="332" spans="1:11" x14ac:dyDescent="0.3">
      <c r="A332" s="7">
        <v>46133</v>
      </c>
      <c r="B332" t="s">
        <v>23</v>
      </c>
      <c r="C332" t="s">
        <v>801</v>
      </c>
      <c r="D332" s="8">
        <v>-132</v>
      </c>
      <c r="E332" s="8"/>
      <c r="F332" s="32">
        <f t="shared" si="10"/>
        <v>22840.84999999998</v>
      </c>
      <c r="G332">
        <v>22840.85</v>
      </c>
      <c r="H332" t="s">
        <v>21</v>
      </c>
      <c r="I332" t="s">
        <v>22</v>
      </c>
      <c r="K332" s="32">
        <f t="shared" si="11"/>
        <v>0</v>
      </c>
    </row>
    <row r="333" spans="1:11" x14ac:dyDescent="0.3">
      <c r="A333" s="7">
        <v>46135</v>
      </c>
      <c r="B333" t="s">
        <v>24</v>
      </c>
      <c r="C333" t="s">
        <v>802</v>
      </c>
      <c r="D333" s="8"/>
      <c r="E333" s="8">
        <v>35</v>
      </c>
      <c r="F333" s="32">
        <f t="shared" si="10"/>
        <v>22875.84999999998</v>
      </c>
      <c r="G333">
        <v>22875.85</v>
      </c>
      <c r="H333" t="s">
        <v>21</v>
      </c>
      <c r="I333" t="s">
        <v>22</v>
      </c>
      <c r="K333" s="32">
        <f t="shared" si="11"/>
        <v>0</v>
      </c>
    </row>
    <row r="334" spans="1:11" x14ac:dyDescent="0.3">
      <c r="A334" s="7">
        <v>46136</v>
      </c>
      <c r="B334" t="s">
        <v>23</v>
      </c>
      <c r="C334" t="s">
        <v>803</v>
      </c>
      <c r="D334" s="8">
        <v>-500</v>
      </c>
      <c r="E334" s="8"/>
      <c r="F334" s="32">
        <f t="shared" si="10"/>
        <v>22375.84999999998</v>
      </c>
      <c r="G334">
        <v>22375.85</v>
      </c>
      <c r="H334" t="s">
        <v>21</v>
      </c>
      <c r="I334" t="s">
        <v>22</v>
      </c>
      <c r="K334" s="32">
        <f t="shared" si="11"/>
        <v>0</v>
      </c>
    </row>
    <row r="335" spans="1:11" x14ac:dyDescent="0.3">
      <c r="A335" s="7">
        <v>46136</v>
      </c>
      <c r="B335" t="s">
        <v>20</v>
      </c>
      <c r="C335" t="s">
        <v>804</v>
      </c>
      <c r="D335" s="8">
        <v>-40.74</v>
      </c>
      <c r="E335" s="8"/>
      <c r="F335" s="32">
        <f t="shared" si="10"/>
        <v>22335.109999999979</v>
      </c>
      <c r="G335">
        <v>22335.11</v>
      </c>
      <c r="H335" t="s">
        <v>21</v>
      </c>
      <c r="I335" t="s">
        <v>22</v>
      </c>
      <c r="K335" s="32">
        <f t="shared" si="11"/>
        <v>0</v>
      </c>
    </row>
    <row r="336" spans="1:11" x14ac:dyDescent="0.3">
      <c r="A336" s="7">
        <v>46139</v>
      </c>
      <c r="B336" t="s">
        <v>24</v>
      </c>
      <c r="C336" t="s">
        <v>805</v>
      </c>
      <c r="D336" s="8"/>
      <c r="E336" s="8">
        <v>168</v>
      </c>
      <c r="F336" s="32">
        <f t="shared" si="10"/>
        <v>22503.109999999979</v>
      </c>
      <c r="G336">
        <v>22503.11</v>
      </c>
      <c r="H336" t="s">
        <v>21</v>
      </c>
      <c r="I336" t="s">
        <v>22</v>
      </c>
      <c r="K336" s="32">
        <f t="shared" si="11"/>
        <v>0</v>
      </c>
    </row>
    <row r="337" spans="1:11" x14ac:dyDescent="0.3">
      <c r="A337" s="7">
        <v>46142</v>
      </c>
      <c r="B337" t="s">
        <v>24</v>
      </c>
      <c r="C337" t="s">
        <v>806</v>
      </c>
      <c r="D337" s="8"/>
      <c r="E337" s="8">
        <v>81</v>
      </c>
      <c r="F337" s="32">
        <f t="shared" si="10"/>
        <v>22584.109999999979</v>
      </c>
      <c r="G337">
        <v>22584.11</v>
      </c>
      <c r="H337" t="s">
        <v>21</v>
      </c>
      <c r="I337" t="s">
        <v>22</v>
      </c>
      <c r="K337" s="32">
        <f t="shared" si="11"/>
        <v>0</v>
      </c>
    </row>
    <row r="338" spans="1:11" x14ac:dyDescent="0.3">
      <c r="A338" s="7">
        <v>46143</v>
      </c>
      <c r="B338" t="s">
        <v>24</v>
      </c>
      <c r="C338" t="s">
        <v>807</v>
      </c>
      <c r="D338" s="8"/>
      <c r="E338" s="8">
        <v>56</v>
      </c>
      <c r="F338" s="32">
        <f t="shared" si="10"/>
        <v>22640.109999999979</v>
      </c>
      <c r="G338">
        <v>22640.11</v>
      </c>
      <c r="H338" t="s">
        <v>21</v>
      </c>
      <c r="I338" t="s">
        <v>22</v>
      </c>
      <c r="K338" s="32">
        <f t="shared" si="11"/>
        <v>0</v>
      </c>
    </row>
    <row r="339" spans="1:11" x14ac:dyDescent="0.3">
      <c r="A339" s="7">
        <v>46147</v>
      </c>
      <c r="B339" t="s">
        <v>24</v>
      </c>
      <c r="C339" t="s">
        <v>808</v>
      </c>
      <c r="D339" s="8"/>
      <c r="E339" s="8">
        <v>70</v>
      </c>
      <c r="F339" s="32">
        <f t="shared" si="10"/>
        <v>22710.109999999979</v>
      </c>
      <c r="G339">
        <v>22710.11</v>
      </c>
      <c r="H339" t="s">
        <v>21</v>
      </c>
      <c r="I339" t="s">
        <v>22</v>
      </c>
      <c r="K339" s="32">
        <f t="shared" si="11"/>
        <v>0</v>
      </c>
    </row>
    <row r="340" spans="1:11" x14ac:dyDescent="0.3">
      <c r="A340" s="7">
        <v>46147</v>
      </c>
      <c r="B340" t="s">
        <v>24</v>
      </c>
      <c r="C340" t="s">
        <v>809</v>
      </c>
      <c r="D340" s="8"/>
      <c r="E340" s="8">
        <v>14</v>
      </c>
      <c r="F340" s="32">
        <f t="shared" si="10"/>
        <v>22724.109999999979</v>
      </c>
      <c r="G340">
        <v>22724.11</v>
      </c>
      <c r="H340" t="s">
        <v>21</v>
      </c>
      <c r="I340" t="s">
        <v>22</v>
      </c>
      <c r="K340" s="32">
        <f t="shared" si="11"/>
        <v>0</v>
      </c>
    </row>
    <row r="341" spans="1:11" x14ac:dyDescent="0.3">
      <c r="A341" s="7">
        <v>46147</v>
      </c>
      <c r="B341" t="s">
        <v>24</v>
      </c>
      <c r="C341" t="s">
        <v>810</v>
      </c>
      <c r="D341" s="8"/>
      <c r="E341" s="8">
        <v>5</v>
      </c>
      <c r="F341" s="32">
        <f t="shared" si="10"/>
        <v>22729.109999999979</v>
      </c>
      <c r="G341">
        <v>22729.11</v>
      </c>
      <c r="H341" t="s">
        <v>21</v>
      </c>
      <c r="I341" t="s">
        <v>22</v>
      </c>
      <c r="K341" s="32">
        <f t="shared" si="11"/>
        <v>0</v>
      </c>
    </row>
    <row r="342" spans="1:11" x14ac:dyDescent="0.3">
      <c r="A342" s="7">
        <v>46147</v>
      </c>
      <c r="B342" t="s">
        <v>24</v>
      </c>
      <c r="C342" t="s">
        <v>811</v>
      </c>
      <c r="D342" s="8"/>
      <c r="E342" s="8">
        <v>14</v>
      </c>
      <c r="F342" s="32">
        <f t="shared" si="10"/>
        <v>22743.109999999979</v>
      </c>
      <c r="G342">
        <v>22743.11</v>
      </c>
      <c r="H342" t="s">
        <v>21</v>
      </c>
      <c r="I342" t="s">
        <v>22</v>
      </c>
      <c r="K342" s="32">
        <f t="shared" si="11"/>
        <v>0</v>
      </c>
    </row>
    <row r="343" spans="1:11" x14ac:dyDescent="0.3">
      <c r="A343" s="7">
        <v>46147</v>
      </c>
      <c r="B343" t="s">
        <v>24</v>
      </c>
      <c r="C343" t="s">
        <v>812</v>
      </c>
      <c r="D343" s="8"/>
      <c r="E343" s="8">
        <v>28</v>
      </c>
      <c r="F343" s="32">
        <f t="shared" si="10"/>
        <v>22771.109999999979</v>
      </c>
      <c r="G343">
        <v>22771.11</v>
      </c>
      <c r="H343" t="s">
        <v>21</v>
      </c>
      <c r="I343" t="s">
        <v>22</v>
      </c>
      <c r="K343" s="32">
        <f t="shared" si="11"/>
        <v>0</v>
      </c>
    </row>
    <row r="344" spans="1:11" x14ac:dyDescent="0.3">
      <c r="A344" s="7">
        <v>46147</v>
      </c>
      <c r="B344" t="s">
        <v>24</v>
      </c>
      <c r="C344" t="s">
        <v>813</v>
      </c>
      <c r="D344" s="8"/>
      <c r="E344" s="8">
        <v>162</v>
      </c>
      <c r="F344" s="32">
        <f t="shared" si="10"/>
        <v>22933.109999999979</v>
      </c>
      <c r="G344">
        <v>22933.11</v>
      </c>
      <c r="H344" t="s">
        <v>21</v>
      </c>
      <c r="I344" t="s">
        <v>22</v>
      </c>
      <c r="K344" s="32">
        <f t="shared" si="11"/>
        <v>0</v>
      </c>
    </row>
    <row r="345" spans="1:11" x14ac:dyDescent="0.3">
      <c r="A345" s="7">
        <v>46148</v>
      </c>
      <c r="B345" t="s">
        <v>23</v>
      </c>
      <c r="C345" t="s">
        <v>814</v>
      </c>
      <c r="D345" s="8">
        <v>-118.89</v>
      </c>
      <c r="E345" s="8"/>
      <c r="F345" s="32">
        <f t="shared" si="10"/>
        <v>22814.219999999979</v>
      </c>
      <c r="G345">
        <v>22814.22</v>
      </c>
      <c r="H345" t="s">
        <v>21</v>
      </c>
      <c r="I345" t="s">
        <v>22</v>
      </c>
      <c r="K345" s="32">
        <f t="shared" si="11"/>
        <v>0</v>
      </c>
    </row>
    <row r="346" spans="1:11" x14ac:dyDescent="0.3">
      <c r="A346" s="7">
        <v>46149</v>
      </c>
      <c r="B346" t="s">
        <v>24</v>
      </c>
      <c r="C346" t="s">
        <v>815</v>
      </c>
      <c r="D346" s="8"/>
      <c r="E346" s="8">
        <v>56</v>
      </c>
      <c r="F346" s="32">
        <f t="shared" si="10"/>
        <v>22870.219999999979</v>
      </c>
      <c r="G346">
        <v>22870.22</v>
      </c>
      <c r="H346" t="s">
        <v>21</v>
      </c>
      <c r="I346" t="s">
        <v>22</v>
      </c>
      <c r="K346" s="32">
        <f t="shared" si="11"/>
        <v>0</v>
      </c>
    </row>
    <row r="347" spans="1:11" x14ac:dyDescent="0.3">
      <c r="A347" s="7">
        <v>46149</v>
      </c>
      <c r="B347" t="s">
        <v>24</v>
      </c>
      <c r="C347" t="s">
        <v>816</v>
      </c>
      <c r="D347" s="8"/>
      <c r="E347" s="8">
        <v>202.5</v>
      </c>
      <c r="F347" s="32">
        <f t="shared" si="10"/>
        <v>23072.719999999979</v>
      </c>
      <c r="G347">
        <v>23072.720000000001</v>
      </c>
      <c r="H347" t="s">
        <v>21</v>
      </c>
      <c r="I347" t="s">
        <v>22</v>
      </c>
      <c r="K347" s="32">
        <f t="shared" si="11"/>
        <v>0</v>
      </c>
    </row>
    <row r="348" spans="1:11" x14ac:dyDescent="0.3">
      <c r="A348" s="7">
        <v>46149</v>
      </c>
      <c r="B348" t="s">
        <v>24</v>
      </c>
      <c r="C348" t="s">
        <v>817</v>
      </c>
      <c r="D348" s="8"/>
      <c r="E348" s="8">
        <v>200</v>
      </c>
      <c r="F348" s="32">
        <f t="shared" si="10"/>
        <v>23272.719999999979</v>
      </c>
      <c r="G348">
        <v>23272.720000000001</v>
      </c>
      <c r="H348" t="s">
        <v>21</v>
      </c>
      <c r="I348" t="s">
        <v>22</v>
      </c>
      <c r="K348" s="32">
        <f t="shared" si="11"/>
        <v>0</v>
      </c>
    </row>
    <row r="349" spans="1:11" x14ac:dyDescent="0.3">
      <c r="A349" s="7">
        <v>46153</v>
      </c>
      <c r="B349" t="s">
        <v>23</v>
      </c>
      <c r="C349" t="s">
        <v>818</v>
      </c>
      <c r="D349" s="8"/>
      <c r="E349" s="8">
        <v>84</v>
      </c>
      <c r="F349" s="32">
        <f t="shared" si="10"/>
        <v>23356.719999999979</v>
      </c>
      <c r="G349">
        <v>23356.720000000001</v>
      </c>
      <c r="H349" t="s">
        <v>21</v>
      </c>
      <c r="I349" t="s">
        <v>22</v>
      </c>
      <c r="K349" s="32">
        <f t="shared" si="11"/>
        <v>0</v>
      </c>
    </row>
    <row r="350" spans="1:11" x14ac:dyDescent="0.3">
      <c r="A350" s="7">
        <v>46153</v>
      </c>
      <c r="B350" t="s">
        <v>23</v>
      </c>
      <c r="C350" t="s">
        <v>819</v>
      </c>
      <c r="D350" s="8"/>
      <c r="E350" s="8">
        <v>399</v>
      </c>
      <c r="F350" s="32">
        <f t="shared" si="10"/>
        <v>23755.719999999979</v>
      </c>
      <c r="G350">
        <v>23755.72</v>
      </c>
      <c r="H350" t="s">
        <v>21</v>
      </c>
      <c r="I350" t="s">
        <v>22</v>
      </c>
      <c r="K350" s="32">
        <f t="shared" si="11"/>
        <v>0</v>
      </c>
    </row>
    <row r="351" spans="1:11" x14ac:dyDescent="0.3">
      <c r="A351" s="7">
        <v>46155</v>
      </c>
      <c r="B351" t="s">
        <v>24</v>
      </c>
      <c r="C351" t="s">
        <v>820</v>
      </c>
      <c r="D351" s="8"/>
      <c r="E351" s="8">
        <v>72</v>
      </c>
      <c r="F351" s="32">
        <f t="shared" si="10"/>
        <v>23827.719999999979</v>
      </c>
      <c r="G351">
        <v>23827.72</v>
      </c>
      <c r="H351" t="s">
        <v>21</v>
      </c>
      <c r="I351" t="s">
        <v>22</v>
      </c>
      <c r="K351" s="32">
        <f t="shared" si="11"/>
        <v>0</v>
      </c>
    </row>
    <row r="352" spans="1:11" x14ac:dyDescent="0.3">
      <c r="A352" s="7">
        <v>46155</v>
      </c>
      <c r="B352" t="s">
        <v>23</v>
      </c>
      <c r="C352" t="s">
        <v>821</v>
      </c>
      <c r="D352" s="8">
        <v>-115.46</v>
      </c>
      <c r="E352" s="8"/>
      <c r="F352" s="32">
        <f t="shared" si="10"/>
        <v>23712.25999999998</v>
      </c>
      <c r="G352">
        <v>23712.26</v>
      </c>
      <c r="H352" t="s">
        <v>21</v>
      </c>
      <c r="I352" t="s">
        <v>22</v>
      </c>
      <c r="K352" s="32">
        <f t="shared" si="11"/>
        <v>0</v>
      </c>
    </row>
    <row r="353" spans="1:11" x14ac:dyDescent="0.3">
      <c r="A353" s="7">
        <v>46157</v>
      </c>
      <c r="B353" t="s">
        <v>24</v>
      </c>
      <c r="C353" t="s">
        <v>822</v>
      </c>
      <c r="D353" s="8"/>
      <c r="E353" s="8">
        <v>28</v>
      </c>
      <c r="F353" s="32">
        <f t="shared" si="10"/>
        <v>23740.25999999998</v>
      </c>
      <c r="G353">
        <v>23740.26</v>
      </c>
      <c r="H353" t="s">
        <v>21</v>
      </c>
      <c r="I353" t="s">
        <v>22</v>
      </c>
      <c r="K353" s="32">
        <f t="shared" si="11"/>
        <v>0</v>
      </c>
    </row>
    <row r="354" spans="1:11" x14ac:dyDescent="0.3">
      <c r="A354" s="7">
        <v>46157</v>
      </c>
      <c r="B354" t="s">
        <v>24</v>
      </c>
      <c r="C354" t="s">
        <v>823</v>
      </c>
      <c r="D354" s="8"/>
      <c r="E354" s="8">
        <v>50</v>
      </c>
      <c r="F354" s="32">
        <f t="shared" si="10"/>
        <v>23790.25999999998</v>
      </c>
      <c r="G354">
        <v>23790.26</v>
      </c>
      <c r="H354" t="s">
        <v>21</v>
      </c>
      <c r="I354" t="s">
        <v>22</v>
      </c>
      <c r="K354" s="32">
        <f t="shared" si="11"/>
        <v>0</v>
      </c>
    </row>
    <row r="355" spans="1:11" x14ac:dyDescent="0.3">
      <c r="A355" s="7">
        <v>46160</v>
      </c>
      <c r="B355" t="s">
        <v>24</v>
      </c>
      <c r="C355" t="s">
        <v>824</v>
      </c>
      <c r="D355" s="8"/>
      <c r="E355" s="8">
        <v>321.45</v>
      </c>
      <c r="F355" s="32">
        <f t="shared" si="10"/>
        <v>24111.709999999981</v>
      </c>
      <c r="G355">
        <v>24111.71</v>
      </c>
      <c r="H355" t="s">
        <v>21</v>
      </c>
      <c r="I355" t="s">
        <v>22</v>
      </c>
      <c r="K355" s="32">
        <f t="shared" si="11"/>
        <v>0</v>
      </c>
    </row>
    <row r="356" spans="1:11" x14ac:dyDescent="0.3">
      <c r="A356" s="7">
        <v>46160</v>
      </c>
      <c r="B356" t="s">
        <v>24</v>
      </c>
      <c r="C356" t="s">
        <v>825</v>
      </c>
      <c r="D356" s="8"/>
      <c r="E356" s="8">
        <v>140</v>
      </c>
      <c r="F356" s="32">
        <f t="shared" si="10"/>
        <v>24251.709999999981</v>
      </c>
      <c r="G356">
        <v>24251.71</v>
      </c>
      <c r="H356" t="s">
        <v>21</v>
      </c>
      <c r="I356" t="s">
        <v>22</v>
      </c>
      <c r="K356" s="32">
        <f t="shared" si="11"/>
        <v>0</v>
      </c>
    </row>
    <row r="357" spans="1:11" x14ac:dyDescent="0.3">
      <c r="A357" s="7">
        <v>46160</v>
      </c>
      <c r="B357" t="s">
        <v>24</v>
      </c>
      <c r="C357" t="s">
        <v>826</v>
      </c>
      <c r="D357" s="8"/>
      <c r="E357" s="8">
        <v>112</v>
      </c>
      <c r="F357" s="32">
        <f t="shared" si="10"/>
        <v>24363.709999999981</v>
      </c>
      <c r="G357">
        <v>24363.71</v>
      </c>
      <c r="H357" t="s">
        <v>21</v>
      </c>
      <c r="I357" t="s">
        <v>22</v>
      </c>
      <c r="K357" s="32">
        <f t="shared" si="11"/>
        <v>0</v>
      </c>
    </row>
    <row r="358" spans="1:11" x14ac:dyDescent="0.3">
      <c r="A358" s="7">
        <v>46160</v>
      </c>
      <c r="B358" t="s">
        <v>24</v>
      </c>
      <c r="C358" t="s">
        <v>827</v>
      </c>
      <c r="D358" s="8"/>
      <c r="E358" s="8">
        <v>14</v>
      </c>
      <c r="F358" s="32">
        <f t="shared" si="10"/>
        <v>24377.709999999981</v>
      </c>
      <c r="G358">
        <v>24377.71</v>
      </c>
      <c r="H358" t="s">
        <v>21</v>
      </c>
      <c r="I358" t="s">
        <v>22</v>
      </c>
      <c r="K358" s="32">
        <f t="shared" si="11"/>
        <v>0</v>
      </c>
    </row>
    <row r="359" spans="1:11" x14ac:dyDescent="0.3">
      <c r="A359" s="7">
        <v>46160</v>
      </c>
      <c r="B359" t="s">
        <v>23</v>
      </c>
      <c r="C359" t="s">
        <v>828</v>
      </c>
      <c r="D359" s="8"/>
      <c r="E359" s="8">
        <v>40</v>
      </c>
      <c r="F359" s="32">
        <f t="shared" si="10"/>
        <v>24417.709999999981</v>
      </c>
      <c r="G359">
        <v>24417.71</v>
      </c>
      <c r="H359" t="s">
        <v>21</v>
      </c>
      <c r="I359" t="s">
        <v>22</v>
      </c>
      <c r="K359" s="32">
        <f t="shared" si="11"/>
        <v>0</v>
      </c>
    </row>
    <row r="360" spans="1:11" x14ac:dyDescent="0.3">
      <c r="A360" s="7">
        <v>46160</v>
      </c>
      <c r="B360" t="s">
        <v>23</v>
      </c>
      <c r="C360" t="s">
        <v>829</v>
      </c>
      <c r="D360" s="8"/>
      <c r="E360" s="8">
        <v>42</v>
      </c>
      <c r="F360" s="32">
        <f t="shared" si="10"/>
        <v>24459.709999999981</v>
      </c>
      <c r="G360">
        <v>24459.71</v>
      </c>
      <c r="H360" t="s">
        <v>21</v>
      </c>
      <c r="I360" t="s">
        <v>22</v>
      </c>
      <c r="K360" s="32">
        <f t="shared" si="11"/>
        <v>0</v>
      </c>
    </row>
    <row r="361" spans="1:11" x14ac:dyDescent="0.3">
      <c r="A361" s="7">
        <v>46160</v>
      </c>
      <c r="B361" t="s">
        <v>23</v>
      </c>
      <c r="C361" t="s">
        <v>830</v>
      </c>
      <c r="D361" s="8"/>
      <c r="E361" s="8">
        <v>42</v>
      </c>
      <c r="F361" s="32">
        <f t="shared" si="10"/>
        <v>24501.709999999981</v>
      </c>
      <c r="G361">
        <v>24501.71</v>
      </c>
      <c r="H361" t="s">
        <v>21</v>
      </c>
      <c r="I361" t="s">
        <v>22</v>
      </c>
      <c r="K361" s="32">
        <f t="shared" si="11"/>
        <v>0</v>
      </c>
    </row>
    <row r="362" spans="1:11" x14ac:dyDescent="0.3">
      <c r="A362" s="7">
        <v>46161</v>
      </c>
      <c r="B362" t="s">
        <v>23</v>
      </c>
      <c r="C362" t="s">
        <v>831</v>
      </c>
      <c r="D362" s="8">
        <v>-267.36</v>
      </c>
      <c r="E362" s="8"/>
      <c r="F362" s="32">
        <f t="shared" si="10"/>
        <v>24234.34999999998</v>
      </c>
      <c r="G362">
        <v>24234.35</v>
      </c>
      <c r="H362" t="s">
        <v>21</v>
      </c>
      <c r="I362" t="s">
        <v>22</v>
      </c>
      <c r="K362" s="32">
        <f t="shared" si="11"/>
        <v>0</v>
      </c>
    </row>
    <row r="363" spans="1:11" x14ac:dyDescent="0.3">
      <c r="A363" s="7">
        <v>46164</v>
      </c>
      <c r="B363" t="s">
        <v>24</v>
      </c>
      <c r="C363" t="s">
        <v>832</v>
      </c>
      <c r="D363" s="8"/>
      <c r="E363" s="8">
        <v>28</v>
      </c>
      <c r="F363" s="32">
        <f t="shared" si="10"/>
        <v>24262.34999999998</v>
      </c>
      <c r="G363">
        <v>24262.35</v>
      </c>
      <c r="H363" t="s">
        <v>21</v>
      </c>
      <c r="I363" t="s">
        <v>22</v>
      </c>
      <c r="K363" s="32">
        <f t="shared" si="11"/>
        <v>0</v>
      </c>
    </row>
    <row r="364" spans="1:11" x14ac:dyDescent="0.3">
      <c r="A364" s="7">
        <v>46168</v>
      </c>
      <c r="B364" t="s">
        <v>24</v>
      </c>
      <c r="C364" t="s">
        <v>833</v>
      </c>
      <c r="D364" s="8"/>
      <c r="E364" s="8">
        <v>300</v>
      </c>
      <c r="F364" s="32">
        <f t="shared" si="10"/>
        <v>24562.34999999998</v>
      </c>
      <c r="G364">
        <v>24562.35</v>
      </c>
      <c r="H364" t="s">
        <v>21</v>
      </c>
      <c r="I364" t="s">
        <v>22</v>
      </c>
      <c r="K364" s="32">
        <f t="shared" si="11"/>
        <v>0</v>
      </c>
    </row>
    <row r="365" spans="1:11" x14ac:dyDescent="0.3">
      <c r="A365" s="7">
        <v>46168</v>
      </c>
      <c r="B365" t="s">
        <v>20</v>
      </c>
      <c r="C365" t="s">
        <v>834</v>
      </c>
      <c r="D365" s="8">
        <v>-40.74</v>
      </c>
      <c r="E365" s="8"/>
      <c r="F365" s="32">
        <f t="shared" si="10"/>
        <v>24521.609999999979</v>
      </c>
      <c r="G365">
        <v>24521.61</v>
      </c>
      <c r="H365" t="s">
        <v>21</v>
      </c>
      <c r="I365" t="s">
        <v>22</v>
      </c>
      <c r="K365" s="32">
        <f t="shared" si="11"/>
        <v>0</v>
      </c>
    </row>
    <row r="366" spans="1:11" x14ac:dyDescent="0.3">
      <c r="A366" s="7">
        <v>46169</v>
      </c>
      <c r="B366" t="s">
        <v>24</v>
      </c>
      <c r="C366" t="s">
        <v>835</v>
      </c>
      <c r="D366" s="8"/>
      <c r="E366" s="8">
        <v>14</v>
      </c>
      <c r="F366" s="32">
        <f t="shared" si="10"/>
        <v>24535.609999999979</v>
      </c>
      <c r="G366">
        <v>24535.61</v>
      </c>
      <c r="H366" t="s">
        <v>21</v>
      </c>
      <c r="I366" t="s">
        <v>22</v>
      </c>
      <c r="K366" s="32">
        <f t="shared" si="11"/>
        <v>0</v>
      </c>
    </row>
    <row r="367" spans="1:11" x14ac:dyDescent="0.3">
      <c r="A367" s="7">
        <v>46169</v>
      </c>
      <c r="B367" t="s">
        <v>24</v>
      </c>
      <c r="C367" t="s">
        <v>836</v>
      </c>
      <c r="D367" s="8"/>
      <c r="E367" s="8">
        <v>28</v>
      </c>
      <c r="F367" s="32">
        <f t="shared" si="10"/>
        <v>24563.609999999979</v>
      </c>
      <c r="G367">
        <v>24563.61</v>
      </c>
      <c r="H367" t="s">
        <v>21</v>
      </c>
      <c r="I367" t="s">
        <v>22</v>
      </c>
      <c r="K367" s="32">
        <f t="shared" si="11"/>
        <v>0</v>
      </c>
    </row>
    <row r="368" spans="1:11" x14ac:dyDescent="0.3">
      <c r="A368" s="7">
        <v>46169</v>
      </c>
      <c r="B368" t="s">
        <v>24</v>
      </c>
      <c r="C368" t="s">
        <v>837</v>
      </c>
      <c r="D368" s="8"/>
      <c r="E368" s="8">
        <v>28</v>
      </c>
      <c r="F368" s="32">
        <f t="shared" si="10"/>
        <v>24591.609999999979</v>
      </c>
      <c r="G368">
        <v>24591.61</v>
      </c>
      <c r="H368" t="s">
        <v>21</v>
      </c>
      <c r="I368" t="s">
        <v>22</v>
      </c>
      <c r="K368" s="32">
        <f t="shared" si="11"/>
        <v>0</v>
      </c>
    </row>
    <row r="369" spans="1:11" x14ac:dyDescent="0.3">
      <c r="A369" s="7">
        <v>46170</v>
      </c>
      <c r="B369" t="s">
        <v>24</v>
      </c>
      <c r="C369" t="s">
        <v>838</v>
      </c>
      <c r="D369" s="8"/>
      <c r="E369" s="8">
        <v>36</v>
      </c>
      <c r="F369" s="32">
        <f t="shared" si="10"/>
        <v>24627.609999999979</v>
      </c>
      <c r="G369">
        <v>24627.61</v>
      </c>
      <c r="H369" t="s">
        <v>21</v>
      </c>
      <c r="I369" t="s">
        <v>22</v>
      </c>
      <c r="K369" s="32">
        <f t="shared" si="11"/>
        <v>0</v>
      </c>
    </row>
    <row r="370" spans="1:11" x14ac:dyDescent="0.3">
      <c r="A370" s="7">
        <v>46170</v>
      </c>
      <c r="B370" t="s">
        <v>24</v>
      </c>
      <c r="C370" t="s">
        <v>839</v>
      </c>
      <c r="D370" s="8"/>
      <c r="E370" s="8">
        <v>54</v>
      </c>
      <c r="F370" s="32">
        <f t="shared" si="10"/>
        <v>24681.609999999979</v>
      </c>
      <c r="G370">
        <v>24681.61</v>
      </c>
      <c r="H370" t="s">
        <v>21</v>
      </c>
      <c r="I370" t="s">
        <v>22</v>
      </c>
      <c r="K370" s="32">
        <f t="shared" si="11"/>
        <v>0</v>
      </c>
    </row>
    <row r="371" spans="1:11" x14ac:dyDescent="0.3">
      <c r="A371" s="7">
        <v>46170</v>
      </c>
      <c r="B371" t="s">
        <v>24</v>
      </c>
      <c r="C371" t="s">
        <v>840</v>
      </c>
      <c r="D371" s="8"/>
      <c r="E371" s="8">
        <v>90</v>
      </c>
      <c r="F371" s="32">
        <f t="shared" si="10"/>
        <v>24771.609999999979</v>
      </c>
      <c r="G371">
        <v>24771.61</v>
      </c>
      <c r="H371" t="s">
        <v>21</v>
      </c>
      <c r="I371" t="s">
        <v>22</v>
      </c>
      <c r="K371" s="32">
        <f t="shared" si="11"/>
        <v>0</v>
      </c>
    </row>
    <row r="372" spans="1:11" x14ac:dyDescent="0.3">
      <c r="A372" s="7">
        <v>46170</v>
      </c>
      <c r="B372" t="s">
        <v>23</v>
      </c>
      <c r="C372" t="s">
        <v>841</v>
      </c>
      <c r="D372" s="8">
        <v>-203.57</v>
      </c>
      <c r="E372" s="8"/>
      <c r="F372" s="32">
        <f t="shared" si="10"/>
        <v>24568.039999999979</v>
      </c>
      <c r="G372">
        <v>24568.04</v>
      </c>
      <c r="H372" t="s">
        <v>21</v>
      </c>
      <c r="I372" t="s">
        <v>22</v>
      </c>
      <c r="K372" s="32">
        <f t="shared" si="11"/>
        <v>0</v>
      </c>
    </row>
    <row r="373" spans="1:11" x14ac:dyDescent="0.3">
      <c r="A373" s="7">
        <v>46171</v>
      </c>
      <c r="B373" t="s">
        <v>24</v>
      </c>
      <c r="C373" t="s">
        <v>842</v>
      </c>
      <c r="D373" s="8"/>
      <c r="E373" s="8">
        <v>56</v>
      </c>
      <c r="F373" s="32">
        <f t="shared" si="10"/>
        <v>24624.039999999979</v>
      </c>
      <c r="G373">
        <v>24624.04</v>
      </c>
      <c r="H373" t="s">
        <v>21</v>
      </c>
      <c r="I373" t="s">
        <v>22</v>
      </c>
      <c r="K373" s="32">
        <f t="shared" si="11"/>
        <v>0</v>
      </c>
    </row>
    <row r="374" spans="1:11" x14ac:dyDescent="0.3">
      <c r="A374" s="7">
        <v>46171</v>
      </c>
      <c r="B374" t="s">
        <v>24</v>
      </c>
      <c r="C374" t="s">
        <v>843</v>
      </c>
      <c r="D374" s="8"/>
      <c r="E374" s="8">
        <v>56</v>
      </c>
      <c r="F374" s="32">
        <f t="shared" si="10"/>
        <v>24680.039999999979</v>
      </c>
      <c r="G374">
        <v>24680.04</v>
      </c>
      <c r="H374" t="s">
        <v>21</v>
      </c>
      <c r="I374" t="s">
        <v>22</v>
      </c>
      <c r="K374" s="32">
        <f t="shared" si="11"/>
        <v>0</v>
      </c>
    </row>
    <row r="375" spans="1:11" x14ac:dyDescent="0.3">
      <c r="A375" s="7">
        <v>46171</v>
      </c>
      <c r="B375" t="s">
        <v>24</v>
      </c>
      <c r="C375" t="s">
        <v>844</v>
      </c>
      <c r="D375" s="8"/>
      <c r="E375" s="8">
        <v>56</v>
      </c>
      <c r="F375" s="32">
        <f t="shared" si="10"/>
        <v>24736.039999999979</v>
      </c>
      <c r="G375">
        <v>24736.04</v>
      </c>
      <c r="H375" t="s">
        <v>21</v>
      </c>
      <c r="I375" t="s">
        <v>22</v>
      </c>
      <c r="K375" s="32">
        <f t="shared" si="11"/>
        <v>0</v>
      </c>
    </row>
    <row r="376" spans="1:11" x14ac:dyDescent="0.3">
      <c r="A376" s="7">
        <v>46171</v>
      </c>
      <c r="B376" t="s">
        <v>24</v>
      </c>
      <c r="C376" t="s">
        <v>845</v>
      </c>
      <c r="D376" s="8"/>
      <c r="E376" s="8">
        <v>42</v>
      </c>
      <c r="F376" s="32">
        <f t="shared" si="10"/>
        <v>24778.039999999979</v>
      </c>
      <c r="G376">
        <v>24778.04</v>
      </c>
      <c r="H376" t="s">
        <v>21</v>
      </c>
      <c r="I376" t="s">
        <v>22</v>
      </c>
      <c r="K376" s="32">
        <f t="shared" si="11"/>
        <v>0</v>
      </c>
    </row>
    <row r="377" spans="1:11" x14ac:dyDescent="0.3">
      <c r="A377" s="7">
        <v>46171</v>
      </c>
      <c r="B377" t="s">
        <v>23</v>
      </c>
      <c r="C377" t="s">
        <v>846</v>
      </c>
      <c r="D377" s="8">
        <v>-11.98</v>
      </c>
      <c r="E377" s="8"/>
      <c r="F377" s="32">
        <f t="shared" si="10"/>
        <v>24766.059999999979</v>
      </c>
      <c r="G377">
        <v>24766.06</v>
      </c>
      <c r="H377" t="s">
        <v>21</v>
      </c>
      <c r="I377" t="s">
        <v>22</v>
      </c>
      <c r="K377" s="32">
        <f t="shared" si="11"/>
        <v>0</v>
      </c>
    </row>
    <row r="378" spans="1:11" x14ac:dyDescent="0.3">
      <c r="A378" s="7">
        <v>46174</v>
      </c>
      <c r="B378" t="s">
        <v>24</v>
      </c>
      <c r="C378" t="s">
        <v>847</v>
      </c>
      <c r="D378" s="8"/>
      <c r="E378" s="8">
        <v>84</v>
      </c>
      <c r="F378" s="32">
        <f t="shared" si="10"/>
        <v>24850.059999999979</v>
      </c>
      <c r="G378">
        <v>24850.06</v>
      </c>
      <c r="H378" t="s">
        <v>21</v>
      </c>
      <c r="I378" t="s">
        <v>22</v>
      </c>
      <c r="K378" s="32">
        <f t="shared" si="11"/>
        <v>0</v>
      </c>
    </row>
    <row r="379" spans="1:11" x14ac:dyDescent="0.3">
      <c r="A379" s="7">
        <v>46174</v>
      </c>
      <c r="B379" t="s">
        <v>24</v>
      </c>
      <c r="C379" t="s">
        <v>848</v>
      </c>
      <c r="D379" s="8"/>
      <c r="E379" s="8">
        <v>300</v>
      </c>
      <c r="F379" s="32">
        <f t="shared" si="10"/>
        <v>25150.059999999979</v>
      </c>
      <c r="G379">
        <v>25150.06</v>
      </c>
      <c r="H379" t="s">
        <v>21</v>
      </c>
      <c r="I379" t="s">
        <v>22</v>
      </c>
      <c r="K379" s="32">
        <f t="shared" si="11"/>
        <v>0</v>
      </c>
    </row>
    <row r="380" spans="1:11" x14ac:dyDescent="0.3">
      <c r="A380" s="7">
        <v>46174</v>
      </c>
      <c r="B380" t="s">
        <v>24</v>
      </c>
      <c r="C380" t="s">
        <v>849</v>
      </c>
      <c r="D380" s="8"/>
      <c r="E380" s="8">
        <v>14</v>
      </c>
      <c r="F380" s="32">
        <f t="shared" si="10"/>
        <v>25164.059999999979</v>
      </c>
      <c r="G380">
        <v>25164.06</v>
      </c>
      <c r="H380" t="s">
        <v>21</v>
      </c>
      <c r="I380" t="s">
        <v>22</v>
      </c>
      <c r="K380" s="32">
        <f t="shared" si="11"/>
        <v>0</v>
      </c>
    </row>
    <row r="381" spans="1:11" x14ac:dyDescent="0.3">
      <c r="A381" s="7">
        <v>46174</v>
      </c>
      <c r="B381" t="s">
        <v>24</v>
      </c>
      <c r="C381" t="s">
        <v>850</v>
      </c>
      <c r="D381" s="8"/>
      <c r="E381" s="8">
        <v>50</v>
      </c>
      <c r="F381" s="32">
        <f t="shared" si="10"/>
        <v>25214.059999999979</v>
      </c>
      <c r="G381">
        <v>25214.06</v>
      </c>
      <c r="H381" t="s">
        <v>21</v>
      </c>
      <c r="I381" t="s">
        <v>22</v>
      </c>
      <c r="K381" s="32">
        <f t="shared" si="11"/>
        <v>0</v>
      </c>
    </row>
    <row r="382" spans="1:11" x14ac:dyDescent="0.3">
      <c r="A382" s="7">
        <v>46174</v>
      </c>
      <c r="B382" t="s">
        <v>23</v>
      </c>
      <c r="C382" t="s">
        <v>851</v>
      </c>
      <c r="D382" s="8">
        <v>-10.98</v>
      </c>
      <c r="E382" s="8"/>
      <c r="F382" s="32">
        <f t="shared" si="10"/>
        <v>25203.07999999998</v>
      </c>
      <c r="G382">
        <v>25203.08</v>
      </c>
      <c r="H382" t="s">
        <v>21</v>
      </c>
      <c r="I382" t="s">
        <v>22</v>
      </c>
      <c r="K382" s="32">
        <f t="shared" si="11"/>
        <v>0</v>
      </c>
    </row>
    <row r="383" spans="1:11" x14ac:dyDescent="0.3">
      <c r="A383" s="7">
        <v>46175</v>
      </c>
      <c r="B383" t="s">
        <v>24</v>
      </c>
      <c r="C383" t="s">
        <v>852</v>
      </c>
      <c r="D383" s="8"/>
      <c r="E383" s="8">
        <v>28</v>
      </c>
      <c r="F383" s="32">
        <f t="shared" si="10"/>
        <v>25231.07999999998</v>
      </c>
      <c r="G383">
        <v>25231.08</v>
      </c>
      <c r="H383" t="s">
        <v>21</v>
      </c>
      <c r="I383" t="s">
        <v>22</v>
      </c>
      <c r="K383" s="32">
        <f t="shared" si="11"/>
        <v>0</v>
      </c>
    </row>
    <row r="384" spans="1:11" x14ac:dyDescent="0.3">
      <c r="A384" s="7">
        <v>46175</v>
      </c>
      <c r="B384" t="s">
        <v>24</v>
      </c>
      <c r="C384" t="s">
        <v>853</v>
      </c>
      <c r="D384" s="8"/>
      <c r="E384" s="8">
        <v>14</v>
      </c>
      <c r="F384" s="32">
        <f t="shared" si="10"/>
        <v>25245.07999999998</v>
      </c>
      <c r="G384">
        <v>25245.08</v>
      </c>
      <c r="H384" t="s">
        <v>21</v>
      </c>
      <c r="I384" t="s">
        <v>22</v>
      </c>
      <c r="K384" s="32">
        <f t="shared" si="11"/>
        <v>0</v>
      </c>
    </row>
    <row r="385" spans="1:11" x14ac:dyDescent="0.3">
      <c r="A385" s="7">
        <v>46175</v>
      </c>
      <c r="B385" t="s">
        <v>24</v>
      </c>
      <c r="C385" t="s">
        <v>854</v>
      </c>
      <c r="D385" s="8"/>
      <c r="E385" s="8">
        <v>42</v>
      </c>
      <c r="F385" s="32">
        <f t="shared" si="10"/>
        <v>25287.07999999998</v>
      </c>
      <c r="G385">
        <v>25287.08</v>
      </c>
      <c r="H385" t="s">
        <v>21</v>
      </c>
      <c r="I385" t="s">
        <v>22</v>
      </c>
      <c r="K385" s="32">
        <f t="shared" si="11"/>
        <v>0</v>
      </c>
    </row>
    <row r="386" spans="1:11" x14ac:dyDescent="0.3">
      <c r="A386" s="7">
        <v>46176</v>
      </c>
      <c r="B386" t="s">
        <v>24</v>
      </c>
      <c r="C386" t="s">
        <v>855</v>
      </c>
      <c r="D386" s="8"/>
      <c r="E386" s="8">
        <v>40</v>
      </c>
      <c r="F386" s="32">
        <f t="shared" ref="F386:F449" si="12">F385+E386+D386</f>
        <v>25327.07999999998</v>
      </c>
      <c r="G386">
        <v>25327.08</v>
      </c>
      <c r="H386" t="s">
        <v>21</v>
      </c>
      <c r="I386" t="s">
        <v>22</v>
      </c>
      <c r="K386" s="32">
        <f t="shared" si="11"/>
        <v>0</v>
      </c>
    </row>
    <row r="387" spans="1:11" x14ac:dyDescent="0.3">
      <c r="A387" s="7">
        <v>46176</v>
      </c>
      <c r="B387" t="s">
        <v>23</v>
      </c>
      <c r="C387" t="s">
        <v>856</v>
      </c>
      <c r="D387" s="8">
        <v>-298.14999999999998</v>
      </c>
      <c r="E387" s="8"/>
      <c r="F387" s="32">
        <f t="shared" si="12"/>
        <v>25028.929999999978</v>
      </c>
      <c r="G387">
        <v>25028.93</v>
      </c>
      <c r="H387" t="s">
        <v>21</v>
      </c>
      <c r="I387" t="s">
        <v>22</v>
      </c>
      <c r="K387" s="32">
        <f t="shared" ref="K387:K450" si="13">F387-G387</f>
        <v>0</v>
      </c>
    </row>
    <row r="388" spans="1:11" x14ac:dyDescent="0.3">
      <c r="A388" s="7">
        <v>46176</v>
      </c>
      <c r="B388" t="s">
        <v>23</v>
      </c>
      <c r="C388" t="s">
        <v>857</v>
      </c>
      <c r="D388" s="8">
        <v>-6</v>
      </c>
      <c r="E388" s="8"/>
      <c r="F388" s="32">
        <f t="shared" si="12"/>
        <v>25022.929999999978</v>
      </c>
      <c r="G388">
        <v>25022.93</v>
      </c>
      <c r="H388" t="s">
        <v>21</v>
      </c>
      <c r="I388" t="s">
        <v>22</v>
      </c>
      <c r="K388" s="32">
        <f t="shared" si="13"/>
        <v>0</v>
      </c>
    </row>
    <row r="389" spans="1:11" x14ac:dyDescent="0.3">
      <c r="A389" s="7">
        <v>46177</v>
      </c>
      <c r="B389" t="s">
        <v>24</v>
      </c>
      <c r="C389" t="s">
        <v>858</v>
      </c>
      <c r="D389" s="8"/>
      <c r="E389" s="8">
        <v>5</v>
      </c>
      <c r="F389" s="32">
        <f t="shared" si="12"/>
        <v>25027.929999999978</v>
      </c>
      <c r="G389">
        <v>25027.93</v>
      </c>
      <c r="H389" t="s">
        <v>21</v>
      </c>
      <c r="I389" t="s">
        <v>22</v>
      </c>
      <c r="K389" s="32">
        <f t="shared" si="13"/>
        <v>0</v>
      </c>
    </row>
    <row r="390" spans="1:11" x14ac:dyDescent="0.3">
      <c r="A390" s="7">
        <v>46177</v>
      </c>
      <c r="B390" t="s">
        <v>24</v>
      </c>
      <c r="C390" t="s">
        <v>859</v>
      </c>
      <c r="D390" s="8"/>
      <c r="E390" s="8">
        <v>56</v>
      </c>
      <c r="F390" s="32">
        <f t="shared" si="12"/>
        <v>25083.929999999978</v>
      </c>
      <c r="G390">
        <v>25083.93</v>
      </c>
      <c r="H390" t="s">
        <v>21</v>
      </c>
      <c r="I390" t="s">
        <v>22</v>
      </c>
      <c r="K390" s="32">
        <f t="shared" si="13"/>
        <v>0</v>
      </c>
    </row>
    <row r="391" spans="1:11" x14ac:dyDescent="0.3">
      <c r="A391" s="7">
        <v>46177</v>
      </c>
      <c r="B391" t="s">
        <v>23</v>
      </c>
      <c r="C391" t="s">
        <v>860</v>
      </c>
      <c r="D391" s="8">
        <v>-110.58</v>
      </c>
      <c r="E391" s="8"/>
      <c r="F391" s="32">
        <f t="shared" si="12"/>
        <v>24973.349999999977</v>
      </c>
      <c r="G391">
        <v>24973.35</v>
      </c>
      <c r="H391" t="s">
        <v>21</v>
      </c>
      <c r="I391" t="s">
        <v>22</v>
      </c>
      <c r="K391" s="32">
        <f t="shared" si="13"/>
        <v>0</v>
      </c>
    </row>
    <row r="392" spans="1:11" x14ac:dyDescent="0.3">
      <c r="A392" s="7">
        <v>46178</v>
      </c>
      <c r="B392" t="s">
        <v>23</v>
      </c>
      <c r="C392" t="s">
        <v>861</v>
      </c>
      <c r="D392" s="8">
        <v>-2.4900000000000002</v>
      </c>
      <c r="E392" s="8"/>
      <c r="F392" s="32">
        <f t="shared" si="12"/>
        <v>24970.859999999975</v>
      </c>
      <c r="G392">
        <v>24970.86</v>
      </c>
      <c r="H392" t="s">
        <v>21</v>
      </c>
      <c r="I392" t="s">
        <v>22</v>
      </c>
      <c r="K392" s="32">
        <f t="shared" si="13"/>
        <v>0</v>
      </c>
    </row>
    <row r="393" spans="1:11" x14ac:dyDescent="0.3">
      <c r="A393" s="7">
        <v>46178</v>
      </c>
      <c r="B393" t="s">
        <v>23</v>
      </c>
      <c r="C393" t="s">
        <v>862</v>
      </c>
      <c r="D393" s="8">
        <v>-8.7899999999999991</v>
      </c>
      <c r="E393" s="8"/>
      <c r="F393" s="32">
        <f t="shared" si="12"/>
        <v>24962.069999999974</v>
      </c>
      <c r="G393">
        <v>24962.07</v>
      </c>
      <c r="H393" t="s">
        <v>21</v>
      </c>
      <c r="I393" t="s">
        <v>22</v>
      </c>
      <c r="K393" s="32">
        <f t="shared" si="13"/>
        <v>0</v>
      </c>
    </row>
    <row r="394" spans="1:11" x14ac:dyDescent="0.3">
      <c r="A394" s="7">
        <v>46181</v>
      </c>
      <c r="B394" t="s">
        <v>23</v>
      </c>
      <c r="C394" t="s">
        <v>863</v>
      </c>
      <c r="D394" s="8">
        <v>-180</v>
      </c>
      <c r="E394" s="8"/>
      <c r="F394" s="32">
        <f t="shared" si="12"/>
        <v>24782.069999999974</v>
      </c>
      <c r="G394">
        <v>24782.07</v>
      </c>
      <c r="H394" t="s">
        <v>21</v>
      </c>
      <c r="I394" t="s">
        <v>22</v>
      </c>
      <c r="K394" s="32">
        <f t="shared" si="13"/>
        <v>0</v>
      </c>
    </row>
    <row r="395" spans="1:11" x14ac:dyDescent="0.3">
      <c r="A395" s="7">
        <v>46182</v>
      </c>
      <c r="B395" t="s">
        <v>23</v>
      </c>
      <c r="C395" t="s">
        <v>864</v>
      </c>
      <c r="D395" s="8"/>
      <c r="E395" s="8">
        <v>56</v>
      </c>
      <c r="F395" s="32">
        <f t="shared" si="12"/>
        <v>24838.069999999974</v>
      </c>
      <c r="G395">
        <v>24838.07</v>
      </c>
      <c r="H395" t="s">
        <v>21</v>
      </c>
      <c r="I395" t="s">
        <v>22</v>
      </c>
      <c r="K395" s="32">
        <f t="shared" si="13"/>
        <v>0</v>
      </c>
    </row>
    <row r="396" spans="1:11" x14ac:dyDescent="0.3">
      <c r="A396" s="7">
        <v>46182</v>
      </c>
      <c r="B396" t="s">
        <v>23</v>
      </c>
      <c r="C396" t="s">
        <v>864</v>
      </c>
      <c r="D396" s="8"/>
      <c r="E396" s="8">
        <v>42</v>
      </c>
      <c r="F396" s="32">
        <f t="shared" si="12"/>
        <v>24880.069999999974</v>
      </c>
      <c r="G396">
        <v>24880.07</v>
      </c>
      <c r="H396" t="s">
        <v>21</v>
      </c>
      <c r="I396" t="s">
        <v>22</v>
      </c>
      <c r="K396" s="32">
        <f t="shared" si="13"/>
        <v>0</v>
      </c>
    </row>
    <row r="397" spans="1:11" x14ac:dyDescent="0.3">
      <c r="A397" s="7">
        <v>46182</v>
      </c>
      <c r="B397" t="s">
        <v>24</v>
      </c>
      <c r="C397" t="s">
        <v>124</v>
      </c>
      <c r="D397" s="8"/>
      <c r="E397" s="8">
        <v>15</v>
      </c>
      <c r="F397" s="32">
        <f t="shared" si="12"/>
        <v>24895.069999999974</v>
      </c>
      <c r="G397">
        <v>24895.07</v>
      </c>
      <c r="H397" t="s">
        <v>21</v>
      </c>
      <c r="I397" t="s">
        <v>22</v>
      </c>
      <c r="K397" s="32">
        <f t="shared" si="13"/>
        <v>0</v>
      </c>
    </row>
    <row r="398" spans="1:11" x14ac:dyDescent="0.3">
      <c r="A398" s="7">
        <v>46182</v>
      </c>
      <c r="B398" t="s">
        <v>23</v>
      </c>
      <c r="C398" t="s">
        <v>865</v>
      </c>
      <c r="D398" s="8">
        <v>-128</v>
      </c>
      <c r="E398" s="8"/>
      <c r="F398" s="32">
        <f t="shared" si="12"/>
        <v>24767.069999999974</v>
      </c>
      <c r="G398">
        <v>24767.07</v>
      </c>
      <c r="H398" t="s">
        <v>21</v>
      </c>
      <c r="I398" t="s">
        <v>22</v>
      </c>
      <c r="K398" s="32">
        <f t="shared" si="13"/>
        <v>0</v>
      </c>
    </row>
    <row r="399" spans="1:11" x14ac:dyDescent="0.3">
      <c r="A399" s="7">
        <v>46183</v>
      </c>
      <c r="B399" t="s">
        <v>24</v>
      </c>
      <c r="C399" t="s">
        <v>866</v>
      </c>
      <c r="D399" s="8"/>
      <c r="E399" s="8">
        <v>28</v>
      </c>
      <c r="F399" s="32">
        <f t="shared" si="12"/>
        <v>24795.069999999974</v>
      </c>
      <c r="G399">
        <v>24795.07</v>
      </c>
      <c r="H399" t="s">
        <v>21</v>
      </c>
      <c r="I399" t="s">
        <v>22</v>
      </c>
      <c r="K399" s="32">
        <f t="shared" si="13"/>
        <v>0</v>
      </c>
    </row>
    <row r="400" spans="1:11" x14ac:dyDescent="0.3">
      <c r="A400" s="7">
        <v>46183</v>
      </c>
      <c r="B400" t="s">
        <v>24</v>
      </c>
      <c r="C400" t="s">
        <v>867</v>
      </c>
      <c r="D400" s="8"/>
      <c r="E400" s="8">
        <v>14</v>
      </c>
      <c r="F400" s="32">
        <f t="shared" si="12"/>
        <v>24809.069999999974</v>
      </c>
      <c r="G400">
        <v>24809.07</v>
      </c>
      <c r="H400" t="s">
        <v>21</v>
      </c>
      <c r="I400" t="s">
        <v>22</v>
      </c>
      <c r="K400" s="32">
        <f t="shared" si="13"/>
        <v>0</v>
      </c>
    </row>
    <row r="401" spans="1:11" x14ac:dyDescent="0.3">
      <c r="A401" s="7">
        <v>46183</v>
      </c>
      <c r="B401" t="s">
        <v>24</v>
      </c>
      <c r="C401" t="s">
        <v>868</v>
      </c>
      <c r="D401" s="8"/>
      <c r="E401" s="8">
        <v>126</v>
      </c>
      <c r="F401" s="32">
        <f t="shared" si="12"/>
        <v>24935.069999999974</v>
      </c>
      <c r="G401">
        <v>24935.07</v>
      </c>
      <c r="H401" t="s">
        <v>21</v>
      </c>
      <c r="I401" t="s">
        <v>22</v>
      </c>
      <c r="K401" s="32">
        <f t="shared" si="13"/>
        <v>0</v>
      </c>
    </row>
    <row r="402" spans="1:11" x14ac:dyDescent="0.3">
      <c r="A402" s="7">
        <v>46184</v>
      </c>
      <c r="B402" t="s">
        <v>23</v>
      </c>
      <c r="C402" t="s">
        <v>606</v>
      </c>
      <c r="D402" s="8"/>
      <c r="E402" s="8">
        <v>42</v>
      </c>
      <c r="F402" s="32">
        <f t="shared" si="12"/>
        <v>24977.069999999974</v>
      </c>
      <c r="G402">
        <v>24977.07</v>
      </c>
      <c r="H402" t="s">
        <v>21</v>
      </c>
      <c r="I402" t="s">
        <v>22</v>
      </c>
      <c r="K402" s="32">
        <f t="shared" si="13"/>
        <v>0</v>
      </c>
    </row>
    <row r="403" spans="1:11" x14ac:dyDescent="0.3">
      <c r="A403" s="7">
        <v>46184</v>
      </c>
      <c r="B403" t="s">
        <v>23</v>
      </c>
      <c r="C403" t="s">
        <v>869</v>
      </c>
      <c r="D403" s="8">
        <v>-100</v>
      </c>
      <c r="E403" s="8"/>
      <c r="F403" s="32">
        <f t="shared" si="12"/>
        <v>24877.069999999974</v>
      </c>
      <c r="G403">
        <v>24877.07</v>
      </c>
      <c r="H403" t="s">
        <v>21</v>
      </c>
      <c r="I403" t="s">
        <v>22</v>
      </c>
      <c r="K403" s="32">
        <f t="shared" si="13"/>
        <v>0</v>
      </c>
    </row>
    <row r="404" spans="1:11" x14ac:dyDescent="0.3">
      <c r="A404" s="7">
        <v>46185</v>
      </c>
      <c r="B404" t="s">
        <v>24</v>
      </c>
      <c r="C404" t="s">
        <v>870</v>
      </c>
      <c r="D404" s="8"/>
      <c r="E404" s="8">
        <v>28</v>
      </c>
      <c r="F404" s="32">
        <f t="shared" si="12"/>
        <v>24905.069999999974</v>
      </c>
      <c r="G404">
        <v>24905.07</v>
      </c>
      <c r="H404" t="s">
        <v>21</v>
      </c>
      <c r="I404" t="s">
        <v>22</v>
      </c>
      <c r="K404" s="32">
        <f t="shared" si="13"/>
        <v>0</v>
      </c>
    </row>
    <row r="405" spans="1:11" x14ac:dyDescent="0.3">
      <c r="A405" s="7">
        <v>46188</v>
      </c>
      <c r="B405" t="s">
        <v>23</v>
      </c>
      <c r="C405" t="s">
        <v>871</v>
      </c>
      <c r="D405" s="8"/>
      <c r="E405" s="8">
        <v>50</v>
      </c>
      <c r="F405" s="32">
        <f t="shared" si="12"/>
        <v>24955.069999999974</v>
      </c>
      <c r="G405">
        <v>24955.07</v>
      </c>
      <c r="H405" t="s">
        <v>21</v>
      </c>
      <c r="I405" t="s">
        <v>22</v>
      </c>
      <c r="K405" s="32">
        <f t="shared" si="13"/>
        <v>0</v>
      </c>
    </row>
    <row r="406" spans="1:11" x14ac:dyDescent="0.3">
      <c r="A406" s="7">
        <v>46188</v>
      </c>
      <c r="B406" t="s">
        <v>23</v>
      </c>
      <c r="C406" t="s">
        <v>872</v>
      </c>
      <c r="D406" s="8">
        <v>-14.79</v>
      </c>
      <c r="E406" s="8"/>
      <c r="F406" s="32">
        <f t="shared" si="12"/>
        <v>24940.279999999973</v>
      </c>
      <c r="G406">
        <v>24940.28</v>
      </c>
      <c r="H406" t="s">
        <v>21</v>
      </c>
      <c r="I406" t="s">
        <v>22</v>
      </c>
      <c r="K406" s="32">
        <f t="shared" si="13"/>
        <v>0</v>
      </c>
    </row>
    <row r="407" spans="1:11" x14ac:dyDescent="0.3">
      <c r="A407" s="7">
        <v>46190</v>
      </c>
      <c r="B407" t="s">
        <v>24</v>
      </c>
      <c r="C407" t="s">
        <v>873</v>
      </c>
      <c r="D407" s="8"/>
      <c r="E407" s="8">
        <v>56</v>
      </c>
      <c r="F407" s="32">
        <f t="shared" si="12"/>
        <v>24996.279999999973</v>
      </c>
      <c r="G407">
        <v>24996.28</v>
      </c>
      <c r="H407" t="s">
        <v>21</v>
      </c>
      <c r="I407" t="s">
        <v>22</v>
      </c>
      <c r="K407" s="32">
        <f t="shared" si="13"/>
        <v>0</v>
      </c>
    </row>
    <row r="408" spans="1:11" x14ac:dyDescent="0.3">
      <c r="A408" s="7">
        <v>46191</v>
      </c>
      <c r="B408" t="s">
        <v>24</v>
      </c>
      <c r="C408" t="s">
        <v>874</v>
      </c>
      <c r="D408" s="8"/>
      <c r="E408" s="8">
        <v>113.5</v>
      </c>
      <c r="F408" s="32">
        <f t="shared" si="12"/>
        <v>25109.779999999973</v>
      </c>
      <c r="G408">
        <v>25109.78</v>
      </c>
      <c r="H408" t="s">
        <v>21</v>
      </c>
      <c r="I408" t="s">
        <v>22</v>
      </c>
      <c r="K408" s="32">
        <f t="shared" si="13"/>
        <v>0</v>
      </c>
    </row>
    <row r="409" spans="1:11" x14ac:dyDescent="0.3">
      <c r="A409" s="7">
        <v>46191</v>
      </c>
      <c r="B409" t="s">
        <v>23</v>
      </c>
      <c r="C409" t="s">
        <v>875</v>
      </c>
      <c r="D409" s="8">
        <v>-15</v>
      </c>
      <c r="E409" s="8"/>
      <c r="F409" s="32">
        <f t="shared" si="12"/>
        <v>25094.779999999973</v>
      </c>
      <c r="G409">
        <v>25094.78</v>
      </c>
      <c r="H409" t="s">
        <v>21</v>
      </c>
      <c r="I409" t="s">
        <v>22</v>
      </c>
      <c r="K409" s="32">
        <f t="shared" si="13"/>
        <v>0</v>
      </c>
    </row>
    <row r="410" spans="1:11" x14ac:dyDescent="0.3">
      <c r="A410" s="7">
        <v>46191</v>
      </c>
      <c r="B410" t="s">
        <v>23</v>
      </c>
      <c r="C410" t="s">
        <v>876</v>
      </c>
      <c r="D410" s="8">
        <v>-600</v>
      </c>
      <c r="E410" s="8"/>
      <c r="F410" s="32">
        <f t="shared" si="12"/>
        <v>24494.779999999973</v>
      </c>
      <c r="G410">
        <v>24494.78</v>
      </c>
      <c r="H410" t="s">
        <v>21</v>
      </c>
      <c r="I410" t="s">
        <v>22</v>
      </c>
      <c r="K410" s="32">
        <f t="shared" si="13"/>
        <v>0</v>
      </c>
    </row>
    <row r="411" spans="1:11" x14ac:dyDescent="0.3">
      <c r="A411" s="7">
        <v>46191</v>
      </c>
      <c r="B411" t="s">
        <v>23</v>
      </c>
      <c r="C411" t="s">
        <v>877</v>
      </c>
      <c r="D411" s="8">
        <v>-7</v>
      </c>
      <c r="E411" s="8"/>
      <c r="F411" s="32">
        <f t="shared" si="12"/>
        <v>24487.779999999973</v>
      </c>
      <c r="G411">
        <v>24487.78</v>
      </c>
      <c r="H411" t="s">
        <v>21</v>
      </c>
      <c r="I411" t="s">
        <v>22</v>
      </c>
      <c r="K411" s="32">
        <f t="shared" si="13"/>
        <v>0</v>
      </c>
    </row>
    <row r="412" spans="1:11" x14ac:dyDescent="0.3">
      <c r="A412" s="7">
        <v>46196</v>
      </c>
      <c r="B412" t="s">
        <v>24</v>
      </c>
      <c r="C412" t="s">
        <v>878</v>
      </c>
      <c r="D412" s="8"/>
      <c r="E412" s="8">
        <v>28</v>
      </c>
      <c r="F412" s="32">
        <f t="shared" si="12"/>
        <v>24515.779999999973</v>
      </c>
      <c r="G412">
        <v>24515.78</v>
      </c>
      <c r="H412" t="s">
        <v>21</v>
      </c>
      <c r="I412" t="s">
        <v>22</v>
      </c>
      <c r="K412" s="32">
        <f t="shared" si="13"/>
        <v>0</v>
      </c>
    </row>
    <row r="413" spans="1:11" x14ac:dyDescent="0.3">
      <c r="A413" s="7">
        <v>46196</v>
      </c>
      <c r="B413" t="s">
        <v>24</v>
      </c>
      <c r="C413" t="s">
        <v>879</v>
      </c>
      <c r="D413" s="8"/>
      <c r="E413" s="8">
        <v>42</v>
      </c>
      <c r="F413" s="32">
        <f t="shared" si="12"/>
        <v>24557.779999999973</v>
      </c>
      <c r="G413">
        <v>24557.78</v>
      </c>
      <c r="H413" t="s">
        <v>21</v>
      </c>
      <c r="I413" t="s">
        <v>22</v>
      </c>
      <c r="K413" s="32">
        <f t="shared" si="13"/>
        <v>0</v>
      </c>
    </row>
    <row r="414" spans="1:11" x14ac:dyDescent="0.3">
      <c r="A414" s="7">
        <v>46198</v>
      </c>
      <c r="B414" t="s">
        <v>20</v>
      </c>
      <c r="C414" t="s">
        <v>880</v>
      </c>
      <c r="D414" s="8">
        <v>-40.74</v>
      </c>
      <c r="E414" s="8"/>
      <c r="F414" s="32">
        <f t="shared" si="12"/>
        <v>24517.039999999972</v>
      </c>
      <c r="G414">
        <v>24517.040000000001</v>
      </c>
      <c r="H414" t="s">
        <v>21</v>
      </c>
      <c r="I414" t="s">
        <v>22</v>
      </c>
      <c r="K414" s="32">
        <f t="shared" si="13"/>
        <v>-2.9103830456733704E-11</v>
      </c>
    </row>
    <row r="415" spans="1:11" x14ac:dyDescent="0.3">
      <c r="A415" s="7">
        <v>46199</v>
      </c>
      <c r="B415" t="s">
        <v>24</v>
      </c>
      <c r="C415" t="s">
        <v>881</v>
      </c>
      <c r="D415" s="8"/>
      <c r="E415" s="8">
        <v>700</v>
      </c>
      <c r="F415" s="32">
        <f t="shared" si="12"/>
        <v>25217.039999999972</v>
      </c>
      <c r="G415">
        <v>25217.040000000001</v>
      </c>
      <c r="H415" t="s">
        <v>21</v>
      </c>
      <c r="I415" t="s">
        <v>22</v>
      </c>
      <c r="K415" s="32">
        <f t="shared" si="13"/>
        <v>-2.9103830456733704E-11</v>
      </c>
    </row>
    <row r="416" spans="1:11" x14ac:dyDescent="0.3">
      <c r="A416" s="7">
        <v>46202</v>
      </c>
      <c r="B416" t="s">
        <v>24</v>
      </c>
      <c r="C416" t="s">
        <v>882</v>
      </c>
      <c r="D416" s="8"/>
      <c r="E416" s="8">
        <v>42</v>
      </c>
      <c r="F416" s="32">
        <f t="shared" si="12"/>
        <v>25259.039999999972</v>
      </c>
      <c r="G416">
        <v>25259.040000000001</v>
      </c>
      <c r="H416" t="s">
        <v>21</v>
      </c>
      <c r="I416" t="s">
        <v>22</v>
      </c>
      <c r="K416" s="32">
        <f t="shared" si="13"/>
        <v>-2.9103830456733704E-11</v>
      </c>
    </row>
    <row r="417" spans="1:11" x14ac:dyDescent="0.3">
      <c r="A417" s="7">
        <v>46202</v>
      </c>
      <c r="B417" t="s">
        <v>24</v>
      </c>
      <c r="C417" t="s">
        <v>883</v>
      </c>
      <c r="D417" s="8"/>
      <c r="E417" s="8">
        <v>28</v>
      </c>
      <c r="F417" s="32">
        <f t="shared" si="12"/>
        <v>25287.039999999972</v>
      </c>
      <c r="G417">
        <v>25287.040000000001</v>
      </c>
      <c r="H417" t="s">
        <v>21</v>
      </c>
      <c r="I417" t="s">
        <v>22</v>
      </c>
      <c r="K417" s="32">
        <f t="shared" si="13"/>
        <v>-2.9103830456733704E-11</v>
      </c>
    </row>
    <row r="418" spans="1:11" x14ac:dyDescent="0.3">
      <c r="A418" s="7">
        <v>46202</v>
      </c>
      <c r="B418" t="s">
        <v>24</v>
      </c>
      <c r="C418" t="s">
        <v>884</v>
      </c>
      <c r="D418" s="8"/>
      <c r="E418" s="8">
        <v>72</v>
      </c>
      <c r="F418" s="32">
        <f t="shared" si="12"/>
        <v>25359.039999999972</v>
      </c>
      <c r="G418">
        <v>25359.040000000001</v>
      </c>
      <c r="H418" t="s">
        <v>21</v>
      </c>
      <c r="I418" t="s">
        <v>22</v>
      </c>
      <c r="K418" s="32">
        <f t="shared" si="13"/>
        <v>-2.9103830456733704E-11</v>
      </c>
    </row>
    <row r="419" spans="1:11" x14ac:dyDescent="0.3">
      <c r="A419" s="7">
        <v>46202</v>
      </c>
      <c r="B419" t="s">
        <v>24</v>
      </c>
      <c r="C419" t="s">
        <v>35</v>
      </c>
      <c r="D419" s="8"/>
      <c r="E419" s="8">
        <v>50</v>
      </c>
      <c r="F419" s="32">
        <f t="shared" si="12"/>
        <v>25409.039999999972</v>
      </c>
      <c r="G419">
        <v>25409.040000000001</v>
      </c>
      <c r="H419" t="s">
        <v>21</v>
      </c>
      <c r="I419" t="s">
        <v>22</v>
      </c>
      <c r="K419" s="32">
        <f t="shared" si="13"/>
        <v>-2.9103830456733704E-11</v>
      </c>
    </row>
    <row r="420" spans="1:11" x14ac:dyDescent="0.3">
      <c r="A420" s="7">
        <v>46204</v>
      </c>
      <c r="B420" t="s">
        <v>24</v>
      </c>
      <c r="C420" t="s">
        <v>885</v>
      </c>
      <c r="D420" s="8"/>
      <c r="E420" s="8">
        <v>81</v>
      </c>
      <c r="F420" s="32">
        <f t="shared" si="12"/>
        <v>25490.039999999972</v>
      </c>
      <c r="G420">
        <v>25490.04</v>
      </c>
      <c r="H420" t="s">
        <v>21</v>
      </c>
      <c r="I420" t="s">
        <v>22</v>
      </c>
      <c r="K420" s="32">
        <f t="shared" si="13"/>
        <v>-2.9103830456733704E-11</v>
      </c>
    </row>
    <row r="421" spans="1:11" x14ac:dyDescent="0.3">
      <c r="A421" s="7">
        <v>46204</v>
      </c>
      <c r="B421" t="s">
        <v>23</v>
      </c>
      <c r="C421" t="s">
        <v>886</v>
      </c>
      <c r="D421" s="8">
        <v>-400</v>
      </c>
      <c r="E421" s="8"/>
      <c r="F421" s="32">
        <f t="shared" si="12"/>
        <v>25090.039999999972</v>
      </c>
      <c r="G421">
        <v>25090.04</v>
      </c>
      <c r="H421" t="s">
        <v>21</v>
      </c>
      <c r="I421" t="s">
        <v>22</v>
      </c>
      <c r="K421" s="32">
        <f t="shared" si="13"/>
        <v>-2.9103830456733704E-11</v>
      </c>
    </row>
    <row r="422" spans="1:11" x14ac:dyDescent="0.3">
      <c r="A422" s="7">
        <v>46205</v>
      </c>
      <c r="B422" t="s">
        <v>24</v>
      </c>
      <c r="C422" t="s">
        <v>887</v>
      </c>
      <c r="D422" s="8"/>
      <c r="E422" s="8">
        <v>84</v>
      </c>
      <c r="F422" s="32">
        <f t="shared" si="12"/>
        <v>25174.039999999972</v>
      </c>
      <c r="G422">
        <v>25174.04</v>
      </c>
      <c r="H422" t="s">
        <v>21</v>
      </c>
      <c r="I422" t="s">
        <v>22</v>
      </c>
      <c r="K422" s="32">
        <f t="shared" si="13"/>
        <v>-2.9103830456733704E-11</v>
      </c>
    </row>
    <row r="423" spans="1:11" x14ac:dyDescent="0.3">
      <c r="A423" s="7">
        <v>46206</v>
      </c>
      <c r="B423" t="s">
        <v>24</v>
      </c>
      <c r="C423" t="s">
        <v>888</v>
      </c>
      <c r="D423" s="8"/>
      <c r="E423" s="8">
        <v>80</v>
      </c>
      <c r="F423" s="32">
        <f t="shared" si="12"/>
        <v>25254.039999999972</v>
      </c>
      <c r="G423">
        <v>25254.04</v>
      </c>
      <c r="H423" t="s">
        <v>21</v>
      </c>
      <c r="I423" t="s">
        <v>22</v>
      </c>
      <c r="K423" s="32">
        <f t="shared" si="13"/>
        <v>-2.9103830456733704E-11</v>
      </c>
    </row>
    <row r="424" spans="1:11" x14ac:dyDescent="0.3">
      <c r="A424" s="7">
        <v>46209</v>
      </c>
      <c r="B424" t="s">
        <v>24</v>
      </c>
      <c r="C424" t="s">
        <v>889</v>
      </c>
      <c r="D424" s="8"/>
      <c r="E424" s="8">
        <v>5</v>
      </c>
      <c r="F424" s="32">
        <f t="shared" si="12"/>
        <v>25259.039999999972</v>
      </c>
      <c r="G424">
        <v>25259.040000000001</v>
      </c>
      <c r="H424" t="s">
        <v>21</v>
      </c>
      <c r="I424" t="s">
        <v>22</v>
      </c>
      <c r="K424" s="32">
        <f t="shared" si="13"/>
        <v>-2.9103830456733704E-11</v>
      </c>
    </row>
    <row r="425" spans="1:11" x14ac:dyDescent="0.3">
      <c r="A425" s="7">
        <v>46209</v>
      </c>
      <c r="B425" t="s">
        <v>24</v>
      </c>
      <c r="C425" t="s">
        <v>890</v>
      </c>
      <c r="D425" s="8"/>
      <c r="E425" s="8">
        <v>14</v>
      </c>
      <c r="F425" s="32">
        <f t="shared" si="12"/>
        <v>25273.039999999972</v>
      </c>
      <c r="G425">
        <v>25273.040000000001</v>
      </c>
      <c r="H425" t="s">
        <v>21</v>
      </c>
      <c r="I425" t="s">
        <v>22</v>
      </c>
      <c r="K425" s="32">
        <f t="shared" si="13"/>
        <v>-2.9103830456733704E-11</v>
      </c>
    </row>
    <row r="426" spans="1:11" x14ac:dyDescent="0.3">
      <c r="A426" s="7">
        <v>46210</v>
      </c>
      <c r="B426" t="s">
        <v>24</v>
      </c>
      <c r="C426" t="s">
        <v>891</v>
      </c>
      <c r="D426" s="8"/>
      <c r="E426" s="8">
        <v>84</v>
      </c>
      <c r="F426" s="32">
        <f t="shared" si="12"/>
        <v>25357.039999999972</v>
      </c>
      <c r="G426">
        <v>25357.040000000001</v>
      </c>
      <c r="H426" t="s">
        <v>21</v>
      </c>
      <c r="I426" t="s">
        <v>22</v>
      </c>
      <c r="K426" s="32">
        <f t="shared" si="13"/>
        <v>-2.9103830456733704E-11</v>
      </c>
    </row>
    <row r="427" spans="1:11" x14ac:dyDescent="0.3">
      <c r="A427" s="7">
        <v>46211</v>
      </c>
      <c r="B427" t="s">
        <v>24</v>
      </c>
      <c r="C427" t="s">
        <v>892</v>
      </c>
      <c r="D427" s="8"/>
      <c r="E427" s="8">
        <v>500</v>
      </c>
      <c r="F427" s="32">
        <f t="shared" si="12"/>
        <v>25857.039999999972</v>
      </c>
      <c r="G427">
        <v>25857.040000000001</v>
      </c>
      <c r="H427" t="s">
        <v>21</v>
      </c>
      <c r="I427" t="s">
        <v>22</v>
      </c>
      <c r="K427" s="32">
        <f t="shared" si="13"/>
        <v>-2.9103830456733704E-11</v>
      </c>
    </row>
    <row r="428" spans="1:11" x14ac:dyDescent="0.3">
      <c r="A428" s="7">
        <v>46212</v>
      </c>
      <c r="B428" t="s">
        <v>24</v>
      </c>
      <c r="C428" t="s">
        <v>893</v>
      </c>
      <c r="D428" s="8"/>
      <c r="E428" s="8">
        <v>560</v>
      </c>
      <c r="F428" s="32">
        <f t="shared" si="12"/>
        <v>26417.039999999972</v>
      </c>
      <c r="G428">
        <v>26417.040000000001</v>
      </c>
      <c r="H428" t="s">
        <v>21</v>
      </c>
      <c r="I428" t="s">
        <v>22</v>
      </c>
      <c r="K428" s="32">
        <f t="shared" si="13"/>
        <v>-2.9103830456733704E-11</v>
      </c>
    </row>
    <row r="429" spans="1:11" x14ac:dyDescent="0.3">
      <c r="A429" s="7">
        <v>46213</v>
      </c>
      <c r="B429" t="s">
        <v>24</v>
      </c>
      <c r="C429" t="s">
        <v>894</v>
      </c>
      <c r="D429" s="8"/>
      <c r="E429" s="8">
        <v>40</v>
      </c>
      <c r="F429" s="32">
        <f t="shared" si="12"/>
        <v>26457.039999999972</v>
      </c>
      <c r="G429">
        <v>26457.040000000001</v>
      </c>
      <c r="H429" t="s">
        <v>21</v>
      </c>
      <c r="I429" t="s">
        <v>22</v>
      </c>
      <c r="K429" s="32">
        <f t="shared" si="13"/>
        <v>-2.9103830456733704E-11</v>
      </c>
    </row>
    <row r="430" spans="1:11" x14ac:dyDescent="0.3">
      <c r="A430" s="7">
        <v>46216</v>
      </c>
      <c r="B430" t="s">
        <v>23</v>
      </c>
      <c r="C430" t="s">
        <v>864</v>
      </c>
      <c r="D430" s="8"/>
      <c r="E430" s="8">
        <v>28</v>
      </c>
      <c r="F430" s="32">
        <f t="shared" si="12"/>
        <v>26485.039999999972</v>
      </c>
      <c r="G430">
        <v>26485.040000000001</v>
      </c>
      <c r="H430" t="s">
        <v>21</v>
      </c>
      <c r="I430" t="s">
        <v>22</v>
      </c>
      <c r="K430" s="32">
        <f t="shared" si="13"/>
        <v>-2.9103830456733704E-11</v>
      </c>
    </row>
    <row r="431" spans="1:11" x14ac:dyDescent="0.3">
      <c r="A431" s="7">
        <v>46216</v>
      </c>
      <c r="B431" t="s">
        <v>23</v>
      </c>
      <c r="C431" t="s">
        <v>864</v>
      </c>
      <c r="D431" s="8"/>
      <c r="E431" s="8">
        <v>28</v>
      </c>
      <c r="F431" s="32">
        <f t="shared" si="12"/>
        <v>26513.039999999972</v>
      </c>
      <c r="G431">
        <v>26513.040000000001</v>
      </c>
      <c r="H431" t="s">
        <v>21</v>
      </c>
      <c r="I431" t="s">
        <v>22</v>
      </c>
      <c r="K431" s="32">
        <f t="shared" si="13"/>
        <v>-2.9103830456733704E-11</v>
      </c>
    </row>
    <row r="432" spans="1:11" x14ac:dyDescent="0.3">
      <c r="A432" s="7">
        <v>46216</v>
      </c>
      <c r="B432" t="s">
        <v>24</v>
      </c>
      <c r="C432" t="s">
        <v>34</v>
      </c>
      <c r="D432" s="8"/>
      <c r="E432" s="8">
        <v>340</v>
      </c>
      <c r="F432" s="32">
        <f t="shared" si="12"/>
        <v>26853.039999999972</v>
      </c>
      <c r="G432">
        <v>26853.040000000001</v>
      </c>
      <c r="H432" t="s">
        <v>21</v>
      </c>
      <c r="I432" t="s">
        <v>22</v>
      </c>
      <c r="K432" s="32">
        <f t="shared" si="13"/>
        <v>-2.9103830456733704E-11</v>
      </c>
    </row>
    <row r="433" spans="1:11" x14ac:dyDescent="0.3">
      <c r="A433" s="7">
        <v>46216</v>
      </c>
      <c r="B433" t="s">
        <v>23</v>
      </c>
      <c r="C433" t="s">
        <v>895</v>
      </c>
      <c r="D433" s="8">
        <v>-119.45</v>
      </c>
      <c r="E433" s="8"/>
      <c r="F433" s="32">
        <f t="shared" si="12"/>
        <v>26733.589999999971</v>
      </c>
      <c r="G433">
        <v>26733.59</v>
      </c>
      <c r="H433" t="s">
        <v>21</v>
      </c>
      <c r="I433" t="s">
        <v>22</v>
      </c>
      <c r="K433" s="32">
        <f t="shared" si="13"/>
        <v>-2.9103830456733704E-11</v>
      </c>
    </row>
    <row r="434" spans="1:11" x14ac:dyDescent="0.3">
      <c r="A434" s="7">
        <v>46217</v>
      </c>
      <c r="B434" t="s">
        <v>24</v>
      </c>
      <c r="C434" t="s">
        <v>896</v>
      </c>
      <c r="D434" s="8"/>
      <c r="E434" s="8">
        <v>70</v>
      </c>
      <c r="F434" s="32">
        <f t="shared" si="12"/>
        <v>26803.589999999971</v>
      </c>
      <c r="G434">
        <v>26803.59</v>
      </c>
      <c r="H434" t="s">
        <v>21</v>
      </c>
      <c r="I434" t="s">
        <v>22</v>
      </c>
      <c r="K434" s="32">
        <f t="shared" si="13"/>
        <v>-2.9103830456733704E-11</v>
      </c>
    </row>
    <row r="435" spans="1:11" x14ac:dyDescent="0.3">
      <c r="A435" s="7">
        <v>46217</v>
      </c>
      <c r="B435" t="s">
        <v>23</v>
      </c>
      <c r="C435" t="s">
        <v>897</v>
      </c>
      <c r="D435" s="8">
        <v>-100</v>
      </c>
      <c r="E435" s="8"/>
      <c r="F435" s="32">
        <f t="shared" si="12"/>
        <v>26703.589999999971</v>
      </c>
      <c r="G435">
        <v>26703.59</v>
      </c>
      <c r="H435" t="s">
        <v>21</v>
      </c>
      <c r="I435" t="s">
        <v>22</v>
      </c>
      <c r="K435" s="32">
        <f t="shared" si="13"/>
        <v>-2.9103830456733704E-11</v>
      </c>
    </row>
    <row r="436" spans="1:11" x14ac:dyDescent="0.3">
      <c r="A436" s="7">
        <v>46217</v>
      </c>
      <c r="B436" t="s">
        <v>23</v>
      </c>
      <c r="C436" t="s">
        <v>898</v>
      </c>
      <c r="D436" s="8">
        <v>-146.9</v>
      </c>
      <c r="E436" s="8"/>
      <c r="F436" s="32">
        <f t="shared" si="12"/>
        <v>26556.68999999997</v>
      </c>
      <c r="G436">
        <v>26556.69</v>
      </c>
      <c r="H436" t="s">
        <v>21</v>
      </c>
      <c r="I436" t="s">
        <v>22</v>
      </c>
      <c r="K436" s="32">
        <f t="shared" si="13"/>
        <v>-2.9103830456733704E-11</v>
      </c>
    </row>
    <row r="437" spans="1:11" x14ac:dyDescent="0.3">
      <c r="A437" s="7">
        <v>46218</v>
      </c>
      <c r="B437" t="s">
        <v>24</v>
      </c>
      <c r="C437" t="s">
        <v>899</v>
      </c>
      <c r="D437" s="8"/>
      <c r="E437" s="8">
        <v>42</v>
      </c>
      <c r="F437" s="32">
        <f t="shared" si="12"/>
        <v>26598.68999999997</v>
      </c>
      <c r="G437">
        <v>26598.69</v>
      </c>
      <c r="H437" t="s">
        <v>21</v>
      </c>
      <c r="I437" t="s">
        <v>22</v>
      </c>
      <c r="K437" s="32">
        <f t="shared" si="13"/>
        <v>-2.9103830456733704E-11</v>
      </c>
    </row>
    <row r="438" spans="1:11" x14ac:dyDescent="0.3">
      <c r="A438" s="7">
        <v>46218</v>
      </c>
      <c r="B438" t="s">
        <v>24</v>
      </c>
      <c r="C438" t="s">
        <v>900</v>
      </c>
      <c r="D438" s="8"/>
      <c r="E438" s="8">
        <v>95</v>
      </c>
      <c r="F438" s="32">
        <f t="shared" si="12"/>
        <v>26693.68999999997</v>
      </c>
      <c r="G438">
        <v>26693.69</v>
      </c>
      <c r="H438" t="s">
        <v>21</v>
      </c>
      <c r="I438" t="s">
        <v>22</v>
      </c>
      <c r="K438" s="32">
        <f t="shared" si="13"/>
        <v>-2.9103830456733704E-11</v>
      </c>
    </row>
    <row r="439" spans="1:11" x14ac:dyDescent="0.3">
      <c r="A439" s="7">
        <v>46218</v>
      </c>
      <c r="B439" t="s">
        <v>24</v>
      </c>
      <c r="C439" t="s">
        <v>901</v>
      </c>
      <c r="D439" s="8"/>
      <c r="E439" s="8">
        <v>56</v>
      </c>
      <c r="F439" s="32">
        <f t="shared" si="12"/>
        <v>26749.68999999997</v>
      </c>
      <c r="G439">
        <v>26749.69</v>
      </c>
      <c r="H439" t="s">
        <v>21</v>
      </c>
      <c r="I439" t="s">
        <v>22</v>
      </c>
      <c r="K439" s="32">
        <f t="shared" si="13"/>
        <v>-2.9103830456733704E-11</v>
      </c>
    </row>
    <row r="440" spans="1:11" x14ac:dyDescent="0.3">
      <c r="A440" s="7">
        <v>46218</v>
      </c>
      <c r="B440" t="s">
        <v>24</v>
      </c>
      <c r="C440" t="s">
        <v>902</v>
      </c>
      <c r="D440" s="8"/>
      <c r="E440" s="8">
        <v>56</v>
      </c>
      <c r="F440" s="32">
        <f t="shared" si="12"/>
        <v>26805.68999999997</v>
      </c>
      <c r="G440">
        <v>26805.69</v>
      </c>
      <c r="H440" t="s">
        <v>21</v>
      </c>
      <c r="I440" t="s">
        <v>22</v>
      </c>
      <c r="K440" s="32">
        <f t="shared" si="13"/>
        <v>-2.9103830456733704E-11</v>
      </c>
    </row>
    <row r="441" spans="1:11" x14ac:dyDescent="0.3">
      <c r="A441" s="7">
        <v>46218</v>
      </c>
      <c r="B441" t="s">
        <v>23</v>
      </c>
      <c r="C441" t="s">
        <v>903</v>
      </c>
      <c r="D441" s="8">
        <v>-70</v>
      </c>
      <c r="E441" s="8"/>
      <c r="F441" s="32">
        <f t="shared" si="12"/>
        <v>26735.68999999997</v>
      </c>
      <c r="G441">
        <v>26735.69</v>
      </c>
      <c r="H441" t="s">
        <v>21</v>
      </c>
      <c r="I441" t="s">
        <v>22</v>
      </c>
      <c r="K441" s="32">
        <f t="shared" si="13"/>
        <v>-2.9103830456733704E-11</v>
      </c>
    </row>
    <row r="442" spans="1:11" x14ac:dyDescent="0.3">
      <c r="A442" s="7">
        <v>46220</v>
      </c>
      <c r="B442" t="s">
        <v>24</v>
      </c>
      <c r="C442" t="s">
        <v>904</v>
      </c>
      <c r="D442" s="8"/>
      <c r="E442" s="8">
        <v>393.26</v>
      </c>
      <c r="F442" s="32">
        <f t="shared" si="12"/>
        <v>27128.949999999968</v>
      </c>
      <c r="G442">
        <v>27128.95</v>
      </c>
      <c r="H442" t="s">
        <v>21</v>
      </c>
      <c r="I442" t="s">
        <v>22</v>
      </c>
      <c r="K442" s="32">
        <f t="shared" si="13"/>
        <v>-3.2741809263825417E-11</v>
      </c>
    </row>
    <row r="443" spans="1:11" x14ac:dyDescent="0.3">
      <c r="A443" s="7">
        <v>46220</v>
      </c>
      <c r="B443" t="s">
        <v>24</v>
      </c>
      <c r="C443" t="s">
        <v>905</v>
      </c>
      <c r="D443" s="8"/>
      <c r="E443" s="8">
        <v>80</v>
      </c>
      <c r="F443" s="32">
        <f t="shared" si="12"/>
        <v>27208.949999999968</v>
      </c>
      <c r="G443">
        <v>27208.95</v>
      </c>
      <c r="H443" t="s">
        <v>21</v>
      </c>
      <c r="I443" t="s">
        <v>22</v>
      </c>
      <c r="K443" s="32">
        <f t="shared" si="13"/>
        <v>-3.2741809263825417E-11</v>
      </c>
    </row>
    <row r="444" spans="1:11" x14ac:dyDescent="0.3">
      <c r="A444" s="7">
        <v>46223</v>
      </c>
      <c r="B444" t="s">
        <v>24</v>
      </c>
      <c r="C444" t="s">
        <v>906</v>
      </c>
      <c r="D444" s="8"/>
      <c r="E444" s="8">
        <v>54</v>
      </c>
      <c r="F444" s="32">
        <f t="shared" si="12"/>
        <v>27262.949999999968</v>
      </c>
      <c r="G444">
        <v>27262.95</v>
      </c>
      <c r="H444" t="s">
        <v>21</v>
      </c>
      <c r="I444" t="s">
        <v>22</v>
      </c>
      <c r="K444" s="32">
        <f t="shared" si="13"/>
        <v>-3.2741809263825417E-11</v>
      </c>
    </row>
    <row r="445" spans="1:11" x14ac:dyDescent="0.3">
      <c r="A445" s="7">
        <v>46223</v>
      </c>
      <c r="B445" t="s">
        <v>23</v>
      </c>
      <c r="C445" t="s">
        <v>907</v>
      </c>
      <c r="D445" s="8">
        <v>-23.93</v>
      </c>
      <c r="E445" s="8"/>
      <c r="F445" s="32">
        <f t="shared" si="12"/>
        <v>27239.019999999968</v>
      </c>
      <c r="G445">
        <v>27239.02</v>
      </c>
      <c r="H445" t="s">
        <v>21</v>
      </c>
      <c r="I445" t="s">
        <v>22</v>
      </c>
      <c r="K445" s="32">
        <f t="shared" si="13"/>
        <v>-3.2741809263825417E-11</v>
      </c>
    </row>
    <row r="446" spans="1:11" x14ac:dyDescent="0.3">
      <c r="A446" s="7">
        <v>46223</v>
      </c>
      <c r="B446" t="s">
        <v>23</v>
      </c>
      <c r="C446" t="s">
        <v>908</v>
      </c>
      <c r="D446" s="8">
        <v>-10</v>
      </c>
      <c r="E446" s="8"/>
      <c r="F446" s="32">
        <f t="shared" si="12"/>
        <v>27229.019999999968</v>
      </c>
      <c r="G446">
        <v>27229.02</v>
      </c>
      <c r="H446" t="s">
        <v>21</v>
      </c>
      <c r="I446" t="s">
        <v>22</v>
      </c>
      <c r="K446" s="32">
        <f t="shared" si="13"/>
        <v>-3.2741809263825417E-11</v>
      </c>
    </row>
    <row r="447" spans="1:11" x14ac:dyDescent="0.3">
      <c r="A447" s="7">
        <v>46224</v>
      </c>
      <c r="B447" t="s">
        <v>24</v>
      </c>
      <c r="C447" t="s">
        <v>909</v>
      </c>
      <c r="D447" s="8"/>
      <c r="E447" s="8">
        <v>147</v>
      </c>
      <c r="F447" s="32">
        <f t="shared" si="12"/>
        <v>27376.019999999968</v>
      </c>
      <c r="G447">
        <v>27376.02</v>
      </c>
      <c r="H447" t="s">
        <v>21</v>
      </c>
      <c r="I447" t="s">
        <v>22</v>
      </c>
      <c r="K447" s="32">
        <f t="shared" si="13"/>
        <v>-3.2741809263825417E-11</v>
      </c>
    </row>
    <row r="448" spans="1:11" x14ac:dyDescent="0.3">
      <c r="A448" s="7">
        <v>46224</v>
      </c>
      <c r="B448" t="s">
        <v>23</v>
      </c>
      <c r="C448" t="s">
        <v>910</v>
      </c>
      <c r="D448" s="8">
        <v>-120</v>
      </c>
      <c r="E448" s="8"/>
      <c r="F448" s="32">
        <f t="shared" si="12"/>
        <v>27256.019999999968</v>
      </c>
      <c r="G448">
        <v>27256.02</v>
      </c>
      <c r="H448" t="s">
        <v>21</v>
      </c>
      <c r="I448" t="s">
        <v>22</v>
      </c>
      <c r="K448" s="32">
        <f t="shared" si="13"/>
        <v>-3.2741809263825417E-11</v>
      </c>
    </row>
    <row r="449" spans="1:11" x14ac:dyDescent="0.3">
      <c r="A449" s="7">
        <v>46224</v>
      </c>
      <c r="B449" t="s">
        <v>23</v>
      </c>
      <c r="C449" t="s">
        <v>911</v>
      </c>
      <c r="D449" s="8">
        <v>-79.989999999999995</v>
      </c>
      <c r="E449" s="8"/>
      <c r="F449" s="32">
        <f t="shared" si="12"/>
        <v>27176.029999999966</v>
      </c>
      <c r="G449">
        <v>27176.03</v>
      </c>
      <c r="H449" t="s">
        <v>21</v>
      </c>
      <c r="I449" t="s">
        <v>22</v>
      </c>
      <c r="K449" s="32">
        <f t="shared" si="13"/>
        <v>-3.2741809263825417E-11</v>
      </c>
    </row>
    <row r="450" spans="1:11" x14ac:dyDescent="0.3">
      <c r="A450" s="7">
        <v>46224</v>
      </c>
      <c r="B450" t="s">
        <v>23</v>
      </c>
      <c r="C450" t="s">
        <v>912</v>
      </c>
      <c r="D450" s="8">
        <v>-5000</v>
      </c>
      <c r="E450" s="8"/>
      <c r="F450" s="32">
        <f t="shared" ref="F450:F503" si="14">F449+E450+D450</f>
        <v>22176.029999999966</v>
      </c>
      <c r="G450">
        <v>22176.03</v>
      </c>
      <c r="H450" t="s">
        <v>21</v>
      </c>
      <c r="I450" t="s">
        <v>22</v>
      </c>
      <c r="K450" s="32">
        <f t="shared" si="13"/>
        <v>-3.2741809263825417E-11</v>
      </c>
    </row>
    <row r="451" spans="1:11" x14ac:dyDescent="0.3">
      <c r="A451" s="7">
        <v>46225</v>
      </c>
      <c r="B451" t="s">
        <v>25</v>
      </c>
      <c r="C451">
        <v>100992</v>
      </c>
      <c r="D451" s="8"/>
      <c r="E451" s="8">
        <v>3406.93</v>
      </c>
      <c r="F451" s="32">
        <f t="shared" si="14"/>
        <v>25582.959999999966</v>
      </c>
      <c r="G451">
        <v>25582.959999999999</v>
      </c>
      <c r="H451" t="s">
        <v>21</v>
      </c>
      <c r="I451" t="s">
        <v>22</v>
      </c>
      <c r="K451" s="32">
        <f t="shared" ref="K451:K503" si="15">F451-G451</f>
        <v>-3.2741809263825417E-11</v>
      </c>
    </row>
    <row r="452" spans="1:11" x14ac:dyDescent="0.3">
      <c r="A452" s="7">
        <v>46225</v>
      </c>
      <c r="B452" t="s">
        <v>25</v>
      </c>
      <c r="C452">
        <v>100993</v>
      </c>
      <c r="D452" s="8"/>
      <c r="E452" s="8">
        <v>5255</v>
      </c>
      <c r="F452" s="32">
        <f t="shared" si="14"/>
        <v>30837.959999999966</v>
      </c>
      <c r="G452">
        <v>30837.96</v>
      </c>
      <c r="H452" t="s">
        <v>21</v>
      </c>
      <c r="I452" t="s">
        <v>22</v>
      </c>
      <c r="K452" s="32">
        <f t="shared" si="15"/>
        <v>-3.2741809263825417E-11</v>
      </c>
    </row>
    <row r="453" spans="1:11" x14ac:dyDescent="0.3">
      <c r="A453" s="7">
        <v>46225</v>
      </c>
      <c r="B453" t="s">
        <v>23</v>
      </c>
      <c r="C453" t="s">
        <v>913</v>
      </c>
      <c r="D453" s="8">
        <v>-10.62</v>
      </c>
      <c r="E453" s="8"/>
      <c r="F453" s="32">
        <f t="shared" si="14"/>
        <v>30827.339999999967</v>
      </c>
      <c r="G453">
        <v>30827.34</v>
      </c>
      <c r="H453" t="s">
        <v>21</v>
      </c>
      <c r="I453" t="s">
        <v>22</v>
      </c>
      <c r="K453" s="32">
        <f t="shared" si="15"/>
        <v>-3.2741809263825417E-11</v>
      </c>
    </row>
    <row r="454" spans="1:11" x14ac:dyDescent="0.3">
      <c r="A454" s="7">
        <v>46225</v>
      </c>
      <c r="B454" t="s">
        <v>23</v>
      </c>
      <c r="C454" t="s">
        <v>914</v>
      </c>
      <c r="D454" s="8">
        <v>-5000</v>
      </c>
      <c r="E454" s="8"/>
      <c r="F454" s="32">
        <f t="shared" si="14"/>
        <v>25827.339999999967</v>
      </c>
      <c r="G454">
        <v>25827.34</v>
      </c>
      <c r="H454" t="s">
        <v>21</v>
      </c>
      <c r="I454" t="s">
        <v>22</v>
      </c>
      <c r="K454" s="32">
        <f t="shared" si="15"/>
        <v>-3.2741809263825417E-11</v>
      </c>
    </row>
    <row r="455" spans="1:11" x14ac:dyDescent="0.3">
      <c r="A455" s="7">
        <v>46226</v>
      </c>
      <c r="B455" t="s">
        <v>23</v>
      </c>
      <c r="C455" t="s">
        <v>915</v>
      </c>
      <c r="D455" s="8"/>
      <c r="E455" s="8">
        <v>56</v>
      </c>
      <c r="F455" s="32">
        <f t="shared" si="14"/>
        <v>25883.339999999967</v>
      </c>
      <c r="G455">
        <v>25883.34</v>
      </c>
      <c r="H455" t="s">
        <v>21</v>
      </c>
      <c r="I455" t="s">
        <v>22</v>
      </c>
      <c r="K455" s="32">
        <f t="shared" si="15"/>
        <v>-3.2741809263825417E-11</v>
      </c>
    </row>
    <row r="456" spans="1:11" x14ac:dyDescent="0.3">
      <c r="A456" s="7">
        <v>46227</v>
      </c>
      <c r="B456" t="s">
        <v>24</v>
      </c>
      <c r="C456" t="s">
        <v>916</v>
      </c>
      <c r="D456" s="8"/>
      <c r="E456" s="8">
        <v>112</v>
      </c>
      <c r="F456" s="32">
        <f t="shared" si="14"/>
        <v>25995.339999999967</v>
      </c>
      <c r="G456">
        <v>25995.34</v>
      </c>
      <c r="H456" t="s">
        <v>21</v>
      </c>
      <c r="I456" t="s">
        <v>22</v>
      </c>
      <c r="K456" s="32">
        <f t="shared" si="15"/>
        <v>-3.2741809263825417E-11</v>
      </c>
    </row>
    <row r="457" spans="1:11" x14ac:dyDescent="0.3">
      <c r="A457" s="7">
        <v>46227</v>
      </c>
      <c r="B457" t="s">
        <v>24</v>
      </c>
      <c r="C457" t="s">
        <v>917</v>
      </c>
      <c r="D457" s="8"/>
      <c r="E457" s="8">
        <v>112</v>
      </c>
      <c r="F457" s="32">
        <f t="shared" si="14"/>
        <v>26107.339999999967</v>
      </c>
      <c r="G457">
        <v>26107.34</v>
      </c>
      <c r="H457" t="s">
        <v>21</v>
      </c>
      <c r="I457" t="s">
        <v>22</v>
      </c>
      <c r="K457" s="32">
        <f t="shared" si="15"/>
        <v>-3.2741809263825417E-11</v>
      </c>
    </row>
    <row r="458" spans="1:11" x14ac:dyDescent="0.3">
      <c r="A458" s="7">
        <v>46227</v>
      </c>
      <c r="B458" t="s">
        <v>20</v>
      </c>
      <c r="C458" t="s">
        <v>918</v>
      </c>
      <c r="D458" s="8">
        <v>-40.74</v>
      </c>
      <c r="E458" s="8"/>
      <c r="F458" s="32">
        <f t="shared" si="14"/>
        <v>26066.599999999966</v>
      </c>
      <c r="G458">
        <v>26066.6</v>
      </c>
      <c r="H458" t="s">
        <v>21</v>
      </c>
      <c r="I458" t="s">
        <v>22</v>
      </c>
      <c r="K458" s="32">
        <f t="shared" si="15"/>
        <v>-3.2741809263825417E-11</v>
      </c>
    </row>
    <row r="459" spans="1:11" x14ac:dyDescent="0.3">
      <c r="A459" s="7">
        <v>46230</v>
      </c>
      <c r="B459" t="s">
        <v>24</v>
      </c>
      <c r="C459" t="s">
        <v>919</v>
      </c>
      <c r="D459" s="8"/>
      <c r="E459" s="8">
        <v>104.73</v>
      </c>
      <c r="F459" s="32">
        <f t="shared" si="14"/>
        <v>26171.329999999965</v>
      </c>
      <c r="G459">
        <v>26171.33</v>
      </c>
      <c r="H459" t="s">
        <v>21</v>
      </c>
      <c r="I459" t="s">
        <v>22</v>
      </c>
      <c r="K459" s="32">
        <f t="shared" si="15"/>
        <v>-3.637978807091713E-11</v>
      </c>
    </row>
    <row r="460" spans="1:11" x14ac:dyDescent="0.3">
      <c r="A460" s="7">
        <v>46230</v>
      </c>
      <c r="B460" t="s">
        <v>24</v>
      </c>
      <c r="C460" t="s">
        <v>920</v>
      </c>
      <c r="D460" s="8"/>
      <c r="E460" s="8">
        <v>56</v>
      </c>
      <c r="F460" s="32">
        <f t="shared" si="14"/>
        <v>26227.329999999965</v>
      </c>
      <c r="G460">
        <v>26227.33</v>
      </c>
      <c r="H460" t="s">
        <v>21</v>
      </c>
      <c r="I460" t="s">
        <v>22</v>
      </c>
      <c r="K460" s="32">
        <f t="shared" si="15"/>
        <v>-3.637978807091713E-11</v>
      </c>
    </row>
    <row r="461" spans="1:11" x14ac:dyDescent="0.3">
      <c r="A461" s="7">
        <v>46230</v>
      </c>
      <c r="B461" t="s">
        <v>24</v>
      </c>
      <c r="C461" t="s">
        <v>124</v>
      </c>
      <c r="D461" s="8"/>
      <c r="E461" s="8">
        <v>17.5</v>
      </c>
      <c r="F461" s="32">
        <f t="shared" si="14"/>
        <v>26244.829999999965</v>
      </c>
      <c r="G461">
        <v>26244.83</v>
      </c>
      <c r="H461" t="s">
        <v>21</v>
      </c>
      <c r="I461" t="s">
        <v>22</v>
      </c>
      <c r="K461" s="32">
        <f t="shared" si="15"/>
        <v>-3.637978807091713E-11</v>
      </c>
    </row>
    <row r="462" spans="1:11" x14ac:dyDescent="0.3">
      <c r="A462" s="7">
        <v>46230</v>
      </c>
      <c r="B462" t="s">
        <v>23</v>
      </c>
      <c r="C462" t="s">
        <v>921</v>
      </c>
      <c r="D462" s="8">
        <v>-60</v>
      </c>
      <c r="E462" s="8"/>
      <c r="F462" s="32">
        <f t="shared" si="14"/>
        <v>26184.829999999965</v>
      </c>
      <c r="G462">
        <v>26184.83</v>
      </c>
      <c r="H462" t="s">
        <v>21</v>
      </c>
      <c r="I462" t="s">
        <v>22</v>
      </c>
      <c r="K462" s="32">
        <f t="shared" si="15"/>
        <v>-3.637978807091713E-11</v>
      </c>
    </row>
    <row r="463" spans="1:11" x14ac:dyDescent="0.3">
      <c r="A463" s="7">
        <v>46231</v>
      </c>
      <c r="B463" t="s">
        <v>24</v>
      </c>
      <c r="C463" t="s">
        <v>922</v>
      </c>
      <c r="D463" s="8"/>
      <c r="E463" s="8">
        <v>147</v>
      </c>
      <c r="F463" s="32">
        <f t="shared" si="14"/>
        <v>26331.829999999965</v>
      </c>
      <c r="G463">
        <v>26331.83</v>
      </c>
      <c r="H463" t="s">
        <v>21</v>
      </c>
      <c r="I463" t="s">
        <v>22</v>
      </c>
      <c r="K463" s="32">
        <f t="shared" si="15"/>
        <v>-3.637978807091713E-11</v>
      </c>
    </row>
    <row r="464" spans="1:11" x14ac:dyDescent="0.3">
      <c r="A464" s="7">
        <v>46232</v>
      </c>
      <c r="B464" t="s">
        <v>24</v>
      </c>
      <c r="C464" t="s">
        <v>923</v>
      </c>
      <c r="D464" s="8"/>
      <c r="E464" s="8">
        <v>56</v>
      </c>
      <c r="F464" s="32">
        <f t="shared" si="14"/>
        <v>26387.829999999965</v>
      </c>
      <c r="G464">
        <v>26387.83</v>
      </c>
      <c r="H464" t="s">
        <v>21</v>
      </c>
      <c r="I464" t="s">
        <v>22</v>
      </c>
      <c r="K464" s="32">
        <f t="shared" si="15"/>
        <v>-3.637978807091713E-11</v>
      </c>
    </row>
    <row r="465" spans="1:11" x14ac:dyDescent="0.3">
      <c r="A465" s="7">
        <v>46232</v>
      </c>
      <c r="B465" t="s">
        <v>24</v>
      </c>
      <c r="C465" t="s">
        <v>924</v>
      </c>
      <c r="D465" s="8"/>
      <c r="E465" s="8">
        <v>42</v>
      </c>
      <c r="F465" s="32">
        <f t="shared" si="14"/>
        <v>26429.829999999965</v>
      </c>
      <c r="G465">
        <v>26429.83</v>
      </c>
      <c r="H465" t="s">
        <v>21</v>
      </c>
      <c r="I465" t="s">
        <v>22</v>
      </c>
      <c r="K465" s="32">
        <f t="shared" si="15"/>
        <v>-3.637978807091713E-11</v>
      </c>
    </row>
    <row r="466" spans="1:11" x14ac:dyDescent="0.3">
      <c r="A466" s="7">
        <v>46234</v>
      </c>
      <c r="B466" t="s">
        <v>24</v>
      </c>
      <c r="C466" t="s">
        <v>33</v>
      </c>
      <c r="D466" s="8"/>
      <c r="E466" s="8">
        <v>10701</v>
      </c>
      <c r="F466" s="32">
        <f t="shared" si="14"/>
        <v>37130.829999999965</v>
      </c>
      <c r="G466">
        <v>37130.83</v>
      </c>
      <c r="H466" t="s">
        <v>21</v>
      </c>
      <c r="I466" t="s">
        <v>22</v>
      </c>
      <c r="K466" s="32">
        <f t="shared" si="15"/>
        <v>0</v>
      </c>
    </row>
    <row r="467" spans="1:11" x14ac:dyDescent="0.3">
      <c r="A467" s="7">
        <v>46234</v>
      </c>
      <c r="B467" t="s">
        <v>24</v>
      </c>
      <c r="C467" t="s">
        <v>925</v>
      </c>
      <c r="D467" s="8"/>
      <c r="E467" s="8">
        <v>28</v>
      </c>
      <c r="F467" s="32">
        <f t="shared" si="14"/>
        <v>37158.829999999965</v>
      </c>
      <c r="G467">
        <v>37158.83</v>
      </c>
      <c r="H467" t="s">
        <v>21</v>
      </c>
      <c r="I467" t="s">
        <v>22</v>
      </c>
      <c r="K467" s="32">
        <f t="shared" si="15"/>
        <v>0</v>
      </c>
    </row>
    <row r="468" spans="1:11" x14ac:dyDescent="0.3">
      <c r="A468" s="7">
        <v>46237</v>
      </c>
      <c r="B468" t="s">
        <v>24</v>
      </c>
      <c r="C468" t="s">
        <v>926</v>
      </c>
      <c r="D468" s="8"/>
      <c r="E468" s="8">
        <v>28</v>
      </c>
      <c r="F468" s="32">
        <f t="shared" si="14"/>
        <v>37186.829999999965</v>
      </c>
      <c r="G468">
        <v>37186.83</v>
      </c>
      <c r="H468" t="s">
        <v>21</v>
      </c>
      <c r="I468" t="s">
        <v>22</v>
      </c>
      <c r="K468" s="32">
        <f t="shared" si="15"/>
        <v>0</v>
      </c>
    </row>
    <row r="469" spans="1:11" x14ac:dyDescent="0.3">
      <c r="A469" s="7">
        <v>46238</v>
      </c>
      <c r="B469" t="s">
        <v>24</v>
      </c>
      <c r="C469" t="s">
        <v>927</v>
      </c>
      <c r="D469" s="8"/>
      <c r="E469" s="8">
        <v>5</v>
      </c>
      <c r="F469" s="32">
        <f t="shared" si="14"/>
        <v>37191.829999999965</v>
      </c>
      <c r="G469">
        <v>37191.83</v>
      </c>
      <c r="H469" t="s">
        <v>21</v>
      </c>
      <c r="I469" t="s">
        <v>22</v>
      </c>
      <c r="K469" s="32">
        <f t="shared" si="15"/>
        <v>0</v>
      </c>
    </row>
    <row r="470" spans="1:11" x14ac:dyDescent="0.3">
      <c r="A470" s="7">
        <v>46244</v>
      </c>
      <c r="B470" t="s">
        <v>24</v>
      </c>
      <c r="C470" t="s">
        <v>928</v>
      </c>
      <c r="D470" s="8"/>
      <c r="E470" s="8">
        <v>18</v>
      </c>
      <c r="F470" s="32">
        <f t="shared" si="14"/>
        <v>37209.829999999965</v>
      </c>
      <c r="G470">
        <v>37209.83</v>
      </c>
      <c r="H470" t="s">
        <v>21</v>
      </c>
      <c r="I470" t="s">
        <v>22</v>
      </c>
      <c r="K470" s="32">
        <f t="shared" si="15"/>
        <v>0</v>
      </c>
    </row>
    <row r="471" spans="1:11" x14ac:dyDescent="0.3">
      <c r="A471" s="7">
        <v>46244</v>
      </c>
      <c r="B471" t="s">
        <v>23</v>
      </c>
      <c r="C471" t="s">
        <v>929</v>
      </c>
      <c r="D471" s="8">
        <v>-121.74</v>
      </c>
      <c r="E471" s="8"/>
      <c r="F471" s="32">
        <f t="shared" si="14"/>
        <v>37088.089999999967</v>
      </c>
      <c r="G471">
        <v>37088.089999999997</v>
      </c>
      <c r="H471" t="s">
        <v>21</v>
      </c>
      <c r="I471" t="s">
        <v>22</v>
      </c>
      <c r="K471" s="32">
        <f t="shared" si="15"/>
        <v>0</v>
      </c>
    </row>
    <row r="472" spans="1:11" x14ac:dyDescent="0.3">
      <c r="A472" s="7">
        <v>46244</v>
      </c>
      <c r="B472" t="s">
        <v>23</v>
      </c>
      <c r="C472" t="s">
        <v>930</v>
      </c>
      <c r="D472" s="8">
        <v>-5000</v>
      </c>
      <c r="E472" s="8"/>
      <c r="F472" s="32">
        <f t="shared" si="14"/>
        <v>32088.089999999967</v>
      </c>
      <c r="G472">
        <v>32088.09</v>
      </c>
      <c r="H472" t="s">
        <v>21</v>
      </c>
      <c r="I472" t="s">
        <v>22</v>
      </c>
      <c r="K472" s="32">
        <f t="shared" si="15"/>
        <v>-3.2741809263825417E-11</v>
      </c>
    </row>
    <row r="473" spans="1:11" x14ac:dyDescent="0.3">
      <c r="A473" s="7">
        <v>46248</v>
      </c>
      <c r="B473" t="s">
        <v>24</v>
      </c>
      <c r="C473" t="s">
        <v>931</v>
      </c>
      <c r="D473" s="8"/>
      <c r="E473" s="8">
        <v>63</v>
      </c>
      <c r="F473" s="32">
        <f t="shared" si="14"/>
        <v>32151.089999999967</v>
      </c>
      <c r="G473">
        <v>32151.09</v>
      </c>
      <c r="H473" t="s">
        <v>21</v>
      </c>
      <c r="I473" t="s">
        <v>22</v>
      </c>
      <c r="K473" s="32">
        <f t="shared" si="15"/>
        <v>-3.2741809263825417E-11</v>
      </c>
    </row>
    <row r="474" spans="1:11" x14ac:dyDescent="0.3">
      <c r="A474" s="7">
        <v>46248</v>
      </c>
      <c r="B474" t="s">
        <v>23</v>
      </c>
      <c r="C474" t="s">
        <v>932</v>
      </c>
      <c r="D474" s="8">
        <v>-300</v>
      </c>
      <c r="E474" s="8"/>
      <c r="F474" s="32">
        <f t="shared" si="14"/>
        <v>31851.089999999967</v>
      </c>
      <c r="G474">
        <v>31851.09</v>
      </c>
      <c r="H474" t="s">
        <v>21</v>
      </c>
      <c r="I474" t="s">
        <v>22</v>
      </c>
      <c r="K474" s="32">
        <f t="shared" si="15"/>
        <v>-3.2741809263825417E-11</v>
      </c>
    </row>
    <row r="475" spans="1:11" x14ac:dyDescent="0.3">
      <c r="A475" s="7">
        <v>46251</v>
      </c>
      <c r="B475" t="s">
        <v>23</v>
      </c>
      <c r="C475" t="s">
        <v>933</v>
      </c>
      <c r="D475" s="8">
        <v>-9139.2000000000007</v>
      </c>
      <c r="E475" s="8"/>
      <c r="F475" s="32">
        <f t="shared" si="14"/>
        <v>22711.889999999967</v>
      </c>
      <c r="G475">
        <v>22711.89</v>
      </c>
      <c r="H475" t="s">
        <v>21</v>
      </c>
      <c r="I475" t="s">
        <v>22</v>
      </c>
      <c r="K475" s="32">
        <f t="shared" si="15"/>
        <v>-3.2741809263825417E-11</v>
      </c>
    </row>
    <row r="476" spans="1:11" x14ac:dyDescent="0.3">
      <c r="A476" s="7">
        <v>46251</v>
      </c>
      <c r="B476" t="s">
        <v>23</v>
      </c>
      <c r="C476" t="s">
        <v>934</v>
      </c>
      <c r="D476" s="8">
        <v>-56.83</v>
      </c>
      <c r="E476" s="8"/>
      <c r="F476" s="32">
        <f t="shared" si="14"/>
        <v>22655.059999999965</v>
      </c>
      <c r="G476">
        <v>22655.06</v>
      </c>
      <c r="H476" t="s">
        <v>21</v>
      </c>
      <c r="I476" t="s">
        <v>22</v>
      </c>
      <c r="K476" s="32">
        <f t="shared" si="15"/>
        <v>-3.637978807091713E-11</v>
      </c>
    </row>
    <row r="477" spans="1:11" x14ac:dyDescent="0.3">
      <c r="A477" s="7">
        <v>46251</v>
      </c>
      <c r="B477" t="s">
        <v>23</v>
      </c>
      <c r="C477" t="s">
        <v>935</v>
      </c>
      <c r="D477" s="8">
        <v>-24.47</v>
      </c>
      <c r="E477" s="8"/>
      <c r="F477" s="32">
        <f t="shared" si="14"/>
        <v>22630.589999999964</v>
      </c>
      <c r="G477">
        <v>22630.59</v>
      </c>
      <c r="H477" t="s">
        <v>21</v>
      </c>
      <c r="I477" t="s">
        <v>22</v>
      </c>
      <c r="K477" s="32">
        <f t="shared" si="15"/>
        <v>-3.637978807091713E-11</v>
      </c>
    </row>
    <row r="478" spans="1:11" x14ac:dyDescent="0.3">
      <c r="A478" s="7">
        <v>46251</v>
      </c>
      <c r="B478" t="s">
        <v>23</v>
      </c>
      <c r="C478" t="s">
        <v>936</v>
      </c>
      <c r="D478" s="8">
        <v>-21</v>
      </c>
      <c r="E478" s="8"/>
      <c r="F478" s="32">
        <f t="shared" si="14"/>
        <v>22609.589999999964</v>
      </c>
      <c r="G478">
        <v>22609.59</v>
      </c>
      <c r="H478" t="s">
        <v>21</v>
      </c>
      <c r="I478" t="s">
        <v>22</v>
      </c>
      <c r="K478" s="32">
        <f t="shared" si="15"/>
        <v>-3.637978807091713E-11</v>
      </c>
    </row>
    <row r="479" spans="1:11" x14ac:dyDescent="0.3">
      <c r="A479" s="7">
        <v>46252</v>
      </c>
      <c r="B479" t="s">
        <v>24</v>
      </c>
      <c r="C479" t="s">
        <v>937</v>
      </c>
      <c r="D479" s="8"/>
      <c r="E479" s="8">
        <v>100</v>
      </c>
      <c r="F479" s="32">
        <f t="shared" si="14"/>
        <v>22709.589999999964</v>
      </c>
      <c r="G479">
        <v>22709.59</v>
      </c>
      <c r="H479" t="s">
        <v>21</v>
      </c>
      <c r="I479" t="s">
        <v>22</v>
      </c>
      <c r="K479" s="32">
        <f t="shared" si="15"/>
        <v>-3.637978807091713E-11</v>
      </c>
    </row>
    <row r="480" spans="1:11" x14ac:dyDescent="0.3">
      <c r="A480" s="7">
        <v>46253</v>
      </c>
      <c r="B480" t="s">
        <v>24</v>
      </c>
      <c r="C480" t="s">
        <v>938</v>
      </c>
      <c r="D480" s="8"/>
      <c r="E480" s="8">
        <v>160</v>
      </c>
      <c r="F480" s="32">
        <f t="shared" si="14"/>
        <v>22869.589999999964</v>
      </c>
      <c r="G480">
        <v>22869.59</v>
      </c>
      <c r="H480" t="s">
        <v>21</v>
      </c>
      <c r="I480" t="s">
        <v>22</v>
      </c>
      <c r="K480" s="32">
        <f t="shared" si="15"/>
        <v>-3.637978807091713E-11</v>
      </c>
    </row>
    <row r="481" spans="1:11" x14ac:dyDescent="0.3">
      <c r="A481" s="7">
        <v>46258</v>
      </c>
      <c r="B481" t="s">
        <v>24</v>
      </c>
      <c r="C481" t="s">
        <v>939</v>
      </c>
      <c r="D481" s="8"/>
      <c r="E481" s="8">
        <v>44.63</v>
      </c>
      <c r="F481" s="32">
        <f t="shared" si="14"/>
        <v>22914.219999999965</v>
      </c>
      <c r="G481">
        <v>22914.22</v>
      </c>
      <c r="H481" t="s">
        <v>21</v>
      </c>
      <c r="I481" t="s">
        <v>22</v>
      </c>
      <c r="K481" s="32">
        <f t="shared" si="15"/>
        <v>-3.637978807091713E-11</v>
      </c>
    </row>
    <row r="482" spans="1:11" x14ac:dyDescent="0.3">
      <c r="A482" s="7">
        <v>46258</v>
      </c>
      <c r="B482" t="s">
        <v>24</v>
      </c>
      <c r="C482" t="s">
        <v>940</v>
      </c>
      <c r="D482" s="8"/>
      <c r="E482" s="8">
        <v>50</v>
      </c>
      <c r="F482" s="32">
        <f t="shared" si="14"/>
        <v>22964.219999999965</v>
      </c>
      <c r="G482">
        <v>22964.22</v>
      </c>
      <c r="H482" t="s">
        <v>21</v>
      </c>
      <c r="I482" t="s">
        <v>22</v>
      </c>
      <c r="K482" s="32">
        <f t="shared" si="15"/>
        <v>-3.637978807091713E-11</v>
      </c>
    </row>
    <row r="483" spans="1:11" x14ac:dyDescent="0.3">
      <c r="A483" s="7">
        <v>46258</v>
      </c>
      <c r="B483" t="s">
        <v>24</v>
      </c>
      <c r="C483" t="s">
        <v>941</v>
      </c>
      <c r="D483" s="8"/>
      <c r="E483" s="8">
        <v>550</v>
      </c>
      <c r="F483" s="32">
        <f t="shared" si="14"/>
        <v>23514.219999999965</v>
      </c>
      <c r="G483">
        <v>23514.22</v>
      </c>
      <c r="H483" t="s">
        <v>21</v>
      </c>
      <c r="I483" t="s">
        <v>22</v>
      </c>
      <c r="K483" s="32">
        <f t="shared" si="15"/>
        <v>-3.637978807091713E-11</v>
      </c>
    </row>
    <row r="484" spans="1:11" x14ac:dyDescent="0.3">
      <c r="A484" s="7">
        <v>46258</v>
      </c>
      <c r="B484" t="s">
        <v>24</v>
      </c>
      <c r="C484" t="s">
        <v>942</v>
      </c>
      <c r="D484" s="8"/>
      <c r="E484" s="8">
        <v>50</v>
      </c>
      <c r="F484" s="32">
        <f t="shared" si="14"/>
        <v>23564.219999999965</v>
      </c>
      <c r="G484">
        <v>23564.22</v>
      </c>
      <c r="H484" t="s">
        <v>21</v>
      </c>
      <c r="I484" t="s">
        <v>22</v>
      </c>
      <c r="K484" s="32">
        <f t="shared" si="15"/>
        <v>-3.637978807091713E-11</v>
      </c>
    </row>
    <row r="485" spans="1:11" x14ac:dyDescent="0.3">
      <c r="A485" s="7">
        <v>46258</v>
      </c>
      <c r="B485" t="s">
        <v>23</v>
      </c>
      <c r="C485" t="s">
        <v>39</v>
      </c>
      <c r="D485" s="8"/>
      <c r="E485" s="8">
        <v>100</v>
      </c>
      <c r="F485" s="32">
        <f t="shared" si="14"/>
        <v>23664.219999999965</v>
      </c>
      <c r="G485">
        <v>23664.22</v>
      </c>
      <c r="H485" t="s">
        <v>21</v>
      </c>
      <c r="I485" t="s">
        <v>22</v>
      </c>
      <c r="K485" s="32">
        <f t="shared" si="15"/>
        <v>-3.637978807091713E-11</v>
      </c>
    </row>
    <row r="486" spans="1:11" x14ac:dyDescent="0.3">
      <c r="A486" s="7">
        <v>46258</v>
      </c>
      <c r="B486" t="s">
        <v>23</v>
      </c>
      <c r="C486" t="s">
        <v>38</v>
      </c>
      <c r="D486" s="8"/>
      <c r="E486" s="8">
        <v>50</v>
      </c>
      <c r="F486" s="32">
        <f t="shared" si="14"/>
        <v>23714.219999999965</v>
      </c>
      <c r="G486">
        <v>23714.22</v>
      </c>
      <c r="H486" t="s">
        <v>21</v>
      </c>
      <c r="I486" t="s">
        <v>22</v>
      </c>
      <c r="K486" s="32">
        <f t="shared" si="15"/>
        <v>-3.637978807091713E-11</v>
      </c>
    </row>
    <row r="487" spans="1:11" x14ac:dyDescent="0.3">
      <c r="A487" s="7">
        <v>46259</v>
      </c>
      <c r="B487" t="s">
        <v>24</v>
      </c>
      <c r="C487" t="s">
        <v>943</v>
      </c>
      <c r="D487" s="8"/>
      <c r="E487" s="8">
        <v>100</v>
      </c>
      <c r="F487" s="32">
        <f t="shared" si="14"/>
        <v>23814.219999999965</v>
      </c>
      <c r="G487">
        <v>23814.22</v>
      </c>
      <c r="H487" t="s">
        <v>21</v>
      </c>
      <c r="I487" t="s">
        <v>22</v>
      </c>
      <c r="K487" s="32">
        <f t="shared" si="15"/>
        <v>-3.637978807091713E-11</v>
      </c>
    </row>
    <row r="488" spans="1:11" x14ac:dyDescent="0.3">
      <c r="A488" s="7">
        <v>46259</v>
      </c>
      <c r="B488" t="s">
        <v>24</v>
      </c>
      <c r="C488" t="s">
        <v>944</v>
      </c>
      <c r="D488" s="8"/>
      <c r="E488" s="8">
        <v>100</v>
      </c>
      <c r="F488" s="32">
        <f t="shared" si="14"/>
        <v>23914.219999999965</v>
      </c>
      <c r="G488">
        <v>23914.22</v>
      </c>
      <c r="H488" t="s">
        <v>21</v>
      </c>
      <c r="I488" t="s">
        <v>22</v>
      </c>
      <c r="K488" s="32">
        <f t="shared" si="15"/>
        <v>-3.637978807091713E-11</v>
      </c>
    </row>
    <row r="489" spans="1:11" x14ac:dyDescent="0.3">
      <c r="A489" s="7">
        <v>46259</v>
      </c>
      <c r="B489" t="s">
        <v>24</v>
      </c>
      <c r="C489" t="s">
        <v>945</v>
      </c>
      <c r="D489" s="8"/>
      <c r="E489" s="8">
        <v>200</v>
      </c>
      <c r="F489" s="32">
        <f t="shared" si="14"/>
        <v>24114.219999999965</v>
      </c>
      <c r="G489">
        <v>24114.22</v>
      </c>
      <c r="H489" t="s">
        <v>21</v>
      </c>
      <c r="I489" t="s">
        <v>22</v>
      </c>
      <c r="K489" s="32">
        <f t="shared" si="15"/>
        <v>-3.637978807091713E-11</v>
      </c>
    </row>
    <row r="490" spans="1:11" x14ac:dyDescent="0.3">
      <c r="A490" s="7">
        <v>46259</v>
      </c>
      <c r="B490" t="s">
        <v>24</v>
      </c>
      <c r="C490" t="s">
        <v>946</v>
      </c>
      <c r="D490" s="8"/>
      <c r="E490" s="8">
        <v>50</v>
      </c>
      <c r="F490" s="32">
        <f t="shared" si="14"/>
        <v>24164.219999999965</v>
      </c>
      <c r="G490">
        <v>24164.22</v>
      </c>
      <c r="H490" t="s">
        <v>21</v>
      </c>
      <c r="I490" t="s">
        <v>22</v>
      </c>
      <c r="K490" s="32">
        <f t="shared" si="15"/>
        <v>-3.637978807091713E-11</v>
      </c>
    </row>
    <row r="491" spans="1:11" x14ac:dyDescent="0.3">
      <c r="A491" s="7">
        <v>46259</v>
      </c>
      <c r="B491" t="s">
        <v>24</v>
      </c>
      <c r="C491" t="s">
        <v>947</v>
      </c>
      <c r="D491" s="8"/>
      <c r="E491" s="8">
        <v>50</v>
      </c>
      <c r="F491" s="32">
        <f t="shared" si="14"/>
        <v>24214.219999999965</v>
      </c>
      <c r="G491">
        <v>24214.22</v>
      </c>
      <c r="H491" t="s">
        <v>21</v>
      </c>
      <c r="I491" t="s">
        <v>22</v>
      </c>
      <c r="K491" s="32">
        <f t="shared" si="15"/>
        <v>-3.637978807091713E-11</v>
      </c>
    </row>
    <row r="492" spans="1:11" x14ac:dyDescent="0.3">
      <c r="A492" s="7">
        <v>46259</v>
      </c>
      <c r="B492" t="s">
        <v>23</v>
      </c>
      <c r="C492" t="s">
        <v>864</v>
      </c>
      <c r="D492" s="8"/>
      <c r="E492" s="8">
        <v>14</v>
      </c>
      <c r="F492" s="32">
        <f t="shared" si="14"/>
        <v>24228.219999999965</v>
      </c>
      <c r="G492">
        <v>24228.22</v>
      </c>
      <c r="H492" t="s">
        <v>21</v>
      </c>
      <c r="I492" t="s">
        <v>22</v>
      </c>
      <c r="K492" s="32">
        <f t="shared" si="15"/>
        <v>-3.637978807091713E-11</v>
      </c>
    </row>
    <row r="493" spans="1:11" x14ac:dyDescent="0.3">
      <c r="A493" s="7">
        <v>46259</v>
      </c>
      <c r="B493" t="s">
        <v>20</v>
      </c>
      <c r="C493" t="s">
        <v>948</v>
      </c>
      <c r="D493" s="8">
        <v>-40.74</v>
      </c>
      <c r="E493" s="8"/>
      <c r="F493" s="32">
        <f t="shared" si="14"/>
        <v>24187.479999999963</v>
      </c>
      <c r="G493">
        <v>24187.48</v>
      </c>
      <c r="H493" t="s">
        <v>21</v>
      </c>
      <c r="I493" t="s">
        <v>22</v>
      </c>
      <c r="K493" s="32">
        <f t="shared" si="15"/>
        <v>-3.637978807091713E-11</v>
      </c>
    </row>
    <row r="494" spans="1:11" x14ac:dyDescent="0.3">
      <c r="A494" s="7">
        <v>46260</v>
      </c>
      <c r="B494" t="s">
        <v>24</v>
      </c>
      <c r="C494" t="s">
        <v>949</v>
      </c>
      <c r="D494" s="8"/>
      <c r="E494" s="8">
        <v>100</v>
      </c>
      <c r="F494" s="32">
        <f t="shared" si="14"/>
        <v>24287.479999999963</v>
      </c>
      <c r="G494">
        <v>24287.48</v>
      </c>
      <c r="H494" t="s">
        <v>21</v>
      </c>
      <c r="I494" t="s">
        <v>22</v>
      </c>
      <c r="K494" s="32">
        <f t="shared" si="15"/>
        <v>-3.637978807091713E-11</v>
      </c>
    </row>
    <row r="495" spans="1:11" x14ac:dyDescent="0.3">
      <c r="A495" s="7">
        <v>46260</v>
      </c>
      <c r="B495" t="s">
        <v>23</v>
      </c>
      <c r="C495" t="s">
        <v>275</v>
      </c>
      <c r="D495" s="8"/>
      <c r="E495" s="8">
        <v>50</v>
      </c>
      <c r="F495" s="32">
        <f t="shared" si="14"/>
        <v>24337.479999999963</v>
      </c>
      <c r="G495">
        <v>24337.48</v>
      </c>
      <c r="H495" t="s">
        <v>21</v>
      </c>
      <c r="I495" t="s">
        <v>22</v>
      </c>
      <c r="K495" s="32">
        <f t="shared" si="15"/>
        <v>-3.637978807091713E-11</v>
      </c>
    </row>
    <row r="496" spans="1:11" x14ac:dyDescent="0.3">
      <c r="A496" s="7">
        <v>46260</v>
      </c>
      <c r="B496" t="s">
        <v>23</v>
      </c>
      <c r="C496" t="s">
        <v>950</v>
      </c>
      <c r="D496" s="8"/>
      <c r="E496" s="8">
        <v>100</v>
      </c>
      <c r="F496" s="32">
        <f t="shared" si="14"/>
        <v>24437.479999999963</v>
      </c>
      <c r="G496">
        <v>24437.48</v>
      </c>
      <c r="H496" t="s">
        <v>21</v>
      </c>
      <c r="I496" t="s">
        <v>22</v>
      </c>
      <c r="K496" s="32">
        <f t="shared" si="15"/>
        <v>-3.637978807091713E-11</v>
      </c>
    </row>
    <row r="497" spans="1:11" x14ac:dyDescent="0.3">
      <c r="A497" s="7">
        <v>46261</v>
      </c>
      <c r="B497" t="s">
        <v>24</v>
      </c>
      <c r="C497" t="s">
        <v>951</v>
      </c>
      <c r="D497" s="8"/>
      <c r="E497" s="8">
        <v>14</v>
      </c>
      <c r="F497" s="32">
        <f t="shared" si="14"/>
        <v>24451.479999999963</v>
      </c>
      <c r="G497">
        <v>24451.48</v>
      </c>
      <c r="H497" t="s">
        <v>21</v>
      </c>
      <c r="I497" t="s">
        <v>22</v>
      </c>
      <c r="K497" s="32">
        <f t="shared" si="15"/>
        <v>-3.637978807091713E-11</v>
      </c>
    </row>
    <row r="498" spans="1:11" x14ac:dyDescent="0.3">
      <c r="A498" s="7">
        <v>46261</v>
      </c>
      <c r="B498" t="s">
        <v>24</v>
      </c>
      <c r="C498" t="s">
        <v>952</v>
      </c>
      <c r="D498" s="8"/>
      <c r="E498" s="8">
        <v>100</v>
      </c>
      <c r="F498" s="32">
        <f t="shared" si="14"/>
        <v>24551.479999999963</v>
      </c>
      <c r="G498">
        <v>24551.48</v>
      </c>
      <c r="H498" t="s">
        <v>21</v>
      </c>
      <c r="I498" t="s">
        <v>22</v>
      </c>
      <c r="K498" s="32">
        <f t="shared" si="15"/>
        <v>-3.637978807091713E-11</v>
      </c>
    </row>
    <row r="499" spans="1:11" x14ac:dyDescent="0.3">
      <c r="A499" s="7">
        <v>46261</v>
      </c>
      <c r="B499" t="s">
        <v>23</v>
      </c>
      <c r="C499" t="s">
        <v>953</v>
      </c>
      <c r="D499" s="8"/>
      <c r="E499" s="8">
        <v>100</v>
      </c>
      <c r="F499" s="32">
        <f t="shared" si="14"/>
        <v>24651.479999999963</v>
      </c>
      <c r="G499">
        <v>24651.48</v>
      </c>
      <c r="H499" t="s">
        <v>21</v>
      </c>
      <c r="I499" t="s">
        <v>22</v>
      </c>
      <c r="K499" s="32">
        <f t="shared" si="15"/>
        <v>-3.637978807091713E-11</v>
      </c>
    </row>
    <row r="500" spans="1:11" x14ac:dyDescent="0.3">
      <c r="A500" s="7">
        <v>46261</v>
      </c>
      <c r="B500" t="s">
        <v>23</v>
      </c>
      <c r="C500" t="s">
        <v>954</v>
      </c>
      <c r="D500" s="8"/>
      <c r="E500" s="8">
        <v>50</v>
      </c>
      <c r="F500" s="32">
        <f t="shared" si="14"/>
        <v>24701.479999999963</v>
      </c>
      <c r="G500">
        <v>24701.48</v>
      </c>
      <c r="H500" t="s">
        <v>21</v>
      </c>
      <c r="I500" t="s">
        <v>22</v>
      </c>
      <c r="K500" s="32">
        <f t="shared" si="15"/>
        <v>-3.637978807091713E-11</v>
      </c>
    </row>
    <row r="501" spans="1:11" x14ac:dyDescent="0.3">
      <c r="A501" s="7">
        <v>46261</v>
      </c>
      <c r="B501" t="s">
        <v>23</v>
      </c>
      <c r="C501" t="s">
        <v>955</v>
      </c>
      <c r="D501" s="8">
        <v>-10975.2</v>
      </c>
      <c r="E501" s="8"/>
      <c r="F501" s="32">
        <f t="shared" si="14"/>
        <v>13726.279999999962</v>
      </c>
      <c r="G501">
        <v>13726.28</v>
      </c>
      <c r="H501" t="s">
        <v>21</v>
      </c>
      <c r="I501" t="s">
        <v>22</v>
      </c>
      <c r="K501" s="32">
        <f t="shared" si="15"/>
        <v>-3.8198777474462986E-11</v>
      </c>
    </row>
    <row r="502" spans="1:11" x14ac:dyDescent="0.3">
      <c r="A502" s="7">
        <v>46262</v>
      </c>
      <c r="B502" t="s">
        <v>24</v>
      </c>
      <c r="C502" t="s">
        <v>956</v>
      </c>
      <c r="D502" s="8"/>
      <c r="E502" s="8">
        <v>50</v>
      </c>
      <c r="F502" s="32">
        <f t="shared" si="14"/>
        <v>13776.279999999962</v>
      </c>
      <c r="G502">
        <v>13776.28</v>
      </c>
      <c r="H502" t="s">
        <v>21</v>
      </c>
      <c r="I502" t="s">
        <v>22</v>
      </c>
      <c r="K502" s="32">
        <f t="shared" si="15"/>
        <v>-3.8198777474462986E-11</v>
      </c>
    </row>
    <row r="503" spans="1:11" x14ac:dyDescent="0.3">
      <c r="A503" s="7">
        <v>46262</v>
      </c>
      <c r="B503" t="s">
        <v>23</v>
      </c>
      <c r="C503" t="s">
        <v>471</v>
      </c>
      <c r="D503" s="8"/>
      <c r="E503" s="8">
        <v>50</v>
      </c>
      <c r="F503" s="32">
        <f t="shared" si="14"/>
        <v>13826.279999999962</v>
      </c>
      <c r="G503">
        <v>13826.28</v>
      </c>
      <c r="H503" t="s">
        <v>21</v>
      </c>
      <c r="I503" t="s">
        <v>22</v>
      </c>
      <c r="K503" s="32">
        <f t="shared" si="15"/>
        <v>-3.8198777474462986E-11</v>
      </c>
    </row>
    <row r="505" spans="1:11" x14ac:dyDescent="0.3">
      <c r="D505" s="10">
        <f t="shared" ref="D505:E505" si="16">SUM(D1:D504)</f>
        <v>-71383.360000000015</v>
      </c>
      <c r="E505" s="10">
        <f t="shared" si="16"/>
        <v>61718.630000000005</v>
      </c>
    </row>
  </sheetData>
  <autoFilter ref="A1:K503" xr:uid="{7CC0F37B-AD59-4E29-9648-4E7B93CF7411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5914-D6AE-4E99-80E5-585B323C1F99}">
  <dimension ref="A1:I418"/>
  <sheetViews>
    <sheetView topLeftCell="A2" zoomScale="90" zoomScaleNormal="90" workbookViewId="0">
      <selection activeCell="A2" sqref="A2:I416"/>
    </sheetView>
  </sheetViews>
  <sheetFormatPr defaultRowHeight="14.4" x14ac:dyDescent="0.3"/>
  <cols>
    <col min="1" max="1" width="10.109375" bestFit="1" customWidth="1"/>
    <col min="2" max="2" width="5.21875" bestFit="1" customWidth="1"/>
    <col min="3" max="3" width="95.77734375" bestFit="1" customWidth="1"/>
    <col min="4" max="4" width="10.88671875" style="8" bestFit="1" customWidth="1"/>
    <col min="5" max="5" width="10.21875" style="8" bestFit="1" customWidth="1"/>
    <col min="6" max="6" width="13" bestFit="1" customWidth="1"/>
    <col min="7" max="7" width="10" bestFit="1" customWidth="1"/>
  </cols>
  <sheetData>
    <row r="1" spans="1:9" x14ac:dyDescent="0.3">
      <c r="A1" t="s">
        <v>13</v>
      </c>
      <c r="B1" t="s">
        <v>3</v>
      </c>
      <c r="C1" t="s">
        <v>14</v>
      </c>
      <c r="D1" s="8" t="s">
        <v>15</v>
      </c>
      <c r="E1" s="8" t="s">
        <v>16</v>
      </c>
      <c r="F1">
        <v>20670.349999999999</v>
      </c>
      <c r="G1" t="s">
        <v>17</v>
      </c>
      <c r="H1" t="s">
        <v>18</v>
      </c>
      <c r="I1" t="s">
        <v>19</v>
      </c>
    </row>
    <row r="2" spans="1:9" x14ac:dyDescent="0.3">
      <c r="A2" s="7">
        <v>45537</v>
      </c>
      <c r="B2" t="s">
        <v>25</v>
      </c>
      <c r="C2">
        <v>605114</v>
      </c>
      <c r="E2" s="8">
        <v>150</v>
      </c>
      <c r="F2" s="32">
        <f t="shared" ref="F2:F65" si="0">F1+E2+D2</f>
        <v>20820.349999999999</v>
      </c>
      <c r="G2">
        <v>20820.349999999999</v>
      </c>
      <c r="H2" t="s">
        <v>21</v>
      </c>
      <c r="I2" t="s">
        <v>22</v>
      </c>
    </row>
    <row r="3" spans="1:9" x14ac:dyDescent="0.3">
      <c r="A3" s="7">
        <v>45537</v>
      </c>
      <c r="B3" t="s">
        <v>24</v>
      </c>
      <c r="C3" t="s">
        <v>477</v>
      </c>
      <c r="E3" s="8">
        <v>28</v>
      </c>
      <c r="F3" s="32">
        <f t="shared" si="0"/>
        <v>20848.349999999999</v>
      </c>
      <c r="G3">
        <v>20848.349999999999</v>
      </c>
      <c r="H3" t="s">
        <v>21</v>
      </c>
      <c r="I3" t="s">
        <v>22</v>
      </c>
    </row>
    <row r="4" spans="1:9" x14ac:dyDescent="0.3">
      <c r="A4" s="7">
        <v>45537</v>
      </c>
      <c r="B4" t="s">
        <v>24</v>
      </c>
      <c r="C4" t="s">
        <v>476</v>
      </c>
      <c r="E4" s="8">
        <v>100</v>
      </c>
      <c r="F4" s="32">
        <f t="shared" si="0"/>
        <v>20948.349999999999</v>
      </c>
      <c r="G4">
        <v>20948.349999999999</v>
      </c>
      <c r="H4" t="s">
        <v>21</v>
      </c>
      <c r="I4" t="s">
        <v>22</v>
      </c>
    </row>
    <row r="5" spans="1:9" x14ac:dyDescent="0.3">
      <c r="A5" s="7">
        <v>45537</v>
      </c>
      <c r="B5" t="s">
        <v>24</v>
      </c>
      <c r="C5" t="s">
        <v>475</v>
      </c>
      <c r="E5" s="8">
        <v>50</v>
      </c>
      <c r="F5" s="32">
        <f t="shared" si="0"/>
        <v>20998.35</v>
      </c>
      <c r="G5">
        <v>20998.35</v>
      </c>
      <c r="H5" t="s">
        <v>21</v>
      </c>
      <c r="I5" t="s">
        <v>22</v>
      </c>
    </row>
    <row r="6" spans="1:9" x14ac:dyDescent="0.3">
      <c r="A6" s="7">
        <v>45537</v>
      </c>
      <c r="B6" t="s">
        <v>24</v>
      </c>
      <c r="C6" t="s">
        <v>474</v>
      </c>
      <c r="E6" s="8">
        <v>50</v>
      </c>
      <c r="F6" s="32">
        <f t="shared" si="0"/>
        <v>21048.35</v>
      </c>
      <c r="G6">
        <v>21048.35</v>
      </c>
      <c r="H6" t="s">
        <v>21</v>
      </c>
      <c r="I6" t="s">
        <v>22</v>
      </c>
    </row>
    <row r="7" spans="1:9" x14ac:dyDescent="0.3">
      <c r="A7" s="7">
        <v>45537</v>
      </c>
      <c r="B7" t="s">
        <v>23</v>
      </c>
      <c r="C7" t="s">
        <v>473</v>
      </c>
      <c r="E7" s="8">
        <v>630</v>
      </c>
      <c r="F7" s="32">
        <f t="shared" si="0"/>
        <v>21678.35</v>
      </c>
      <c r="G7">
        <v>21678.35</v>
      </c>
      <c r="H7" t="s">
        <v>21</v>
      </c>
      <c r="I7" t="s">
        <v>22</v>
      </c>
    </row>
    <row r="8" spans="1:9" x14ac:dyDescent="0.3">
      <c r="A8" s="7">
        <v>45537</v>
      </c>
      <c r="B8" t="s">
        <v>23</v>
      </c>
      <c r="C8" t="s">
        <v>472</v>
      </c>
      <c r="E8" s="8">
        <v>42</v>
      </c>
      <c r="F8" s="32">
        <f t="shared" si="0"/>
        <v>21720.35</v>
      </c>
      <c r="G8">
        <v>21720.35</v>
      </c>
      <c r="H8" t="s">
        <v>21</v>
      </c>
      <c r="I8" t="s">
        <v>22</v>
      </c>
    </row>
    <row r="9" spans="1:9" x14ac:dyDescent="0.3">
      <c r="A9" s="7">
        <v>45537</v>
      </c>
      <c r="B9" t="s">
        <v>23</v>
      </c>
      <c r="C9" t="s">
        <v>471</v>
      </c>
      <c r="E9" s="8">
        <v>50</v>
      </c>
      <c r="F9" s="32">
        <f t="shared" si="0"/>
        <v>21770.35</v>
      </c>
      <c r="G9">
        <v>21770.35</v>
      </c>
      <c r="H9" t="s">
        <v>21</v>
      </c>
      <c r="I9" t="s">
        <v>22</v>
      </c>
    </row>
    <row r="10" spans="1:9" x14ac:dyDescent="0.3">
      <c r="A10" s="7">
        <v>45537</v>
      </c>
      <c r="B10" t="s">
        <v>23</v>
      </c>
      <c r="C10" t="s">
        <v>275</v>
      </c>
      <c r="E10" s="8">
        <v>50</v>
      </c>
      <c r="F10" s="32">
        <f t="shared" si="0"/>
        <v>21820.35</v>
      </c>
      <c r="G10">
        <v>21820.35</v>
      </c>
      <c r="H10" t="s">
        <v>21</v>
      </c>
      <c r="I10" t="s">
        <v>22</v>
      </c>
    </row>
    <row r="11" spans="1:9" x14ac:dyDescent="0.3">
      <c r="A11" s="7">
        <v>45539</v>
      </c>
      <c r="B11" t="s">
        <v>25</v>
      </c>
      <c r="C11">
        <v>605114</v>
      </c>
      <c r="E11" s="8">
        <v>200</v>
      </c>
      <c r="F11" s="32">
        <f t="shared" si="0"/>
        <v>22020.35</v>
      </c>
      <c r="G11">
        <v>22020.35</v>
      </c>
      <c r="H11" t="s">
        <v>21</v>
      </c>
      <c r="I11" t="s">
        <v>22</v>
      </c>
    </row>
    <row r="12" spans="1:9" x14ac:dyDescent="0.3">
      <c r="A12" s="7">
        <v>45539</v>
      </c>
      <c r="B12" t="s">
        <v>24</v>
      </c>
      <c r="C12" t="s">
        <v>470</v>
      </c>
      <c r="E12" s="8">
        <v>5</v>
      </c>
      <c r="F12" s="32">
        <f t="shared" si="0"/>
        <v>22025.35</v>
      </c>
      <c r="G12">
        <v>22025.35</v>
      </c>
      <c r="H12" t="s">
        <v>21</v>
      </c>
      <c r="I12" t="s">
        <v>22</v>
      </c>
    </row>
    <row r="13" spans="1:9" x14ac:dyDescent="0.3">
      <c r="A13" s="7">
        <v>45541</v>
      </c>
      <c r="B13" t="s">
        <v>24</v>
      </c>
      <c r="C13" t="s">
        <v>469</v>
      </c>
      <c r="E13" s="8">
        <v>50</v>
      </c>
      <c r="F13" s="32">
        <f t="shared" si="0"/>
        <v>22075.35</v>
      </c>
      <c r="G13">
        <v>22075.35</v>
      </c>
      <c r="H13" t="s">
        <v>21</v>
      </c>
      <c r="I13" t="s">
        <v>22</v>
      </c>
    </row>
    <row r="14" spans="1:9" x14ac:dyDescent="0.3">
      <c r="A14" s="7">
        <v>45541</v>
      </c>
      <c r="B14" t="s">
        <v>23</v>
      </c>
      <c r="C14" t="s">
        <v>468</v>
      </c>
      <c r="E14" s="8">
        <v>50</v>
      </c>
      <c r="F14" s="32">
        <f t="shared" si="0"/>
        <v>22125.35</v>
      </c>
      <c r="G14">
        <v>22125.35</v>
      </c>
      <c r="H14" t="s">
        <v>21</v>
      </c>
      <c r="I14" t="s">
        <v>22</v>
      </c>
    </row>
    <row r="15" spans="1:9" x14ac:dyDescent="0.3">
      <c r="A15" s="7">
        <v>45541</v>
      </c>
      <c r="B15" t="s">
        <v>23</v>
      </c>
      <c r="C15" t="s">
        <v>467</v>
      </c>
      <c r="D15" s="8">
        <v>-240</v>
      </c>
      <c r="F15" s="32">
        <f t="shared" si="0"/>
        <v>21885.35</v>
      </c>
      <c r="G15">
        <v>21885.35</v>
      </c>
      <c r="H15" t="s">
        <v>21</v>
      </c>
      <c r="I15" t="s">
        <v>22</v>
      </c>
    </row>
    <row r="16" spans="1:9" x14ac:dyDescent="0.3">
      <c r="A16" s="7">
        <v>45545</v>
      </c>
      <c r="B16" t="s">
        <v>24</v>
      </c>
      <c r="C16" t="s">
        <v>466</v>
      </c>
      <c r="E16" s="8">
        <v>50</v>
      </c>
      <c r="F16" s="32">
        <f t="shared" si="0"/>
        <v>21935.35</v>
      </c>
      <c r="G16">
        <v>21935.35</v>
      </c>
      <c r="H16" t="s">
        <v>21</v>
      </c>
      <c r="I16" t="s">
        <v>22</v>
      </c>
    </row>
    <row r="17" spans="1:9" x14ac:dyDescent="0.3">
      <c r="A17" s="7">
        <v>45545</v>
      </c>
      <c r="B17" t="s">
        <v>23</v>
      </c>
      <c r="C17" t="s">
        <v>465</v>
      </c>
      <c r="D17" s="8">
        <v>-62.12</v>
      </c>
      <c r="F17" s="32">
        <f t="shared" si="0"/>
        <v>21873.23</v>
      </c>
      <c r="G17">
        <v>21873.23</v>
      </c>
      <c r="H17" t="s">
        <v>21</v>
      </c>
      <c r="I17" t="s">
        <v>22</v>
      </c>
    </row>
    <row r="18" spans="1:9" x14ac:dyDescent="0.3">
      <c r="A18" s="7">
        <v>45546</v>
      </c>
      <c r="B18" t="s">
        <v>24</v>
      </c>
      <c r="C18" t="s">
        <v>464</v>
      </c>
      <c r="E18" s="8">
        <v>50</v>
      </c>
      <c r="F18" s="32">
        <f t="shared" si="0"/>
        <v>21923.23</v>
      </c>
      <c r="G18">
        <v>21923.23</v>
      </c>
      <c r="H18" t="s">
        <v>21</v>
      </c>
      <c r="I18" t="s">
        <v>22</v>
      </c>
    </row>
    <row r="19" spans="1:9" x14ac:dyDescent="0.3">
      <c r="A19" s="7">
        <v>45547</v>
      </c>
      <c r="B19" t="s">
        <v>24</v>
      </c>
      <c r="C19" t="s">
        <v>463</v>
      </c>
      <c r="E19" s="8">
        <v>100</v>
      </c>
      <c r="F19" s="32">
        <f t="shared" si="0"/>
        <v>22023.23</v>
      </c>
      <c r="G19">
        <v>22023.23</v>
      </c>
      <c r="H19" t="s">
        <v>21</v>
      </c>
      <c r="I19" t="s">
        <v>22</v>
      </c>
    </row>
    <row r="20" spans="1:9" x14ac:dyDescent="0.3">
      <c r="A20" s="7">
        <v>45548</v>
      </c>
      <c r="B20" t="s">
        <v>24</v>
      </c>
      <c r="C20" t="s">
        <v>462</v>
      </c>
      <c r="E20" s="8">
        <v>20</v>
      </c>
      <c r="F20" s="32">
        <f t="shared" si="0"/>
        <v>22043.23</v>
      </c>
      <c r="G20">
        <v>22043.23</v>
      </c>
      <c r="H20" t="s">
        <v>21</v>
      </c>
      <c r="I20" t="s">
        <v>22</v>
      </c>
    </row>
    <row r="21" spans="1:9" x14ac:dyDescent="0.3">
      <c r="A21" s="7">
        <v>45551</v>
      </c>
      <c r="B21" t="s">
        <v>23</v>
      </c>
      <c r="C21" t="s">
        <v>461</v>
      </c>
      <c r="D21" s="8">
        <v>-300.04000000000002</v>
      </c>
      <c r="F21" s="32">
        <f t="shared" si="0"/>
        <v>21743.19</v>
      </c>
      <c r="G21">
        <v>21743.19</v>
      </c>
      <c r="H21" t="s">
        <v>21</v>
      </c>
      <c r="I21" t="s">
        <v>22</v>
      </c>
    </row>
    <row r="22" spans="1:9" x14ac:dyDescent="0.3">
      <c r="A22" s="7">
        <v>45552</v>
      </c>
      <c r="B22" t="s">
        <v>24</v>
      </c>
      <c r="C22" t="s">
        <v>460</v>
      </c>
      <c r="E22" s="8">
        <v>72</v>
      </c>
      <c r="F22" s="32">
        <f t="shared" si="0"/>
        <v>21815.19</v>
      </c>
      <c r="G22">
        <v>21815.19</v>
      </c>
      <c r="H22" t="s">
        <v>21</v>
      </c>
      <c r="I22" t="s">
        <v>22</v>
      </c>
    </row>
    <row r="23" spans="1:9" x14ac:dyDescent="0.3">
      <c r="A23" s="7">
        <v>45552</v>
      </c>
      <c r="B23" t="s">
        <v>24</v>
      </c>
      <c r="C23" t="s">
        <v>459</v>
      </c>
      <c r="E23" s="8">
        <v>50</v>
      </c>
      <c r="F23" s="32">
        <f t="shared" si="0"/>
        <v>21865.19</v>
      </c>
      <c r="G23">
        <v>21865.19</v>
      </c>
      <c r="H23" t="s">
        <v>21</v>
      </c>
      <c r="I23" t="s">
        <v>22</v>
      </c>
    </row>
    <row r="24" spans="1:9" x14ac:dyDescent="0.3">
      <c r="A24" s="7">
        <v>45553</v>
      </c>
      <c r="B24" t="s">
        <v>24</v>
      </c>
      <c r="C24" t="s">
        <v>458</v>
      </c>
      <c r="E24" s="8">
        <v>60</v>
      </c>
      <c r="F24" s="32">
        <f t="shared" si="0"/>
        <v>21925.19</v>
      </c>
      <c r="G24">
        <v>21925.19</v>
      </c>
      <c r="H24" t="s">
        <v>21</v>
      </c>
      <c r="I24" t="s">
        <v>22</v>
      </c>
    </row>
    <row r="25" spans="1:9" x14ac:dyDescent="0.3">
      <c r="A25" s="7">
        <v>45553</v>
      </c>
      <c r="B25" t="s">
        <v>24</v>
      </c>
      <c r="C25" t="s">
        <v>457</v>
      </c>
      <c r="E25" s="8">
        <v>50</v>
      </c>
      <c r="F25" s="32">
        <f t="shared" si="0"/>
        <v>21975.19</v>
      </c>
      <c r="G25">
        <v>21975.19</v>
      </c>
      <c r="H25" t="s">
        <v>21</v>
      </c>
      <c r="I25" t="s">
        <v>22</v>
      </c>
    </row>
    <row r="26" spans="1:9" x14ac:dyDescent="0.3">
      <c r="A26" s="7">
        <v>45554</v>
      </c>
      <c r="B26" t="s">
        <v>24</v>
      </c>
      <c r="C26" t="s">
        <v>456</v>
      </c>
      <c r="E26" s="8">
        <v>50</v>
      </c>
      <c r="F26" s="32">
        <f t="shared" si="0"/>
        <v>22025.19</v>
      </c>
      <c r="G26">
        <v>22025.19</v>
      </c>
      <c r="H26" t="s">
        <v>21</v>
      </c>
      <c r="I26" t="s">
        <v>22</v>
      </c>
    </row>
    <row r="27" spans="1:9" x14ac:dyDescent="0.3">
      <c r="A27" s="7">
        <v>45554</v>
      </c>
      <c r="B27" t="s">
        <v>23</v>
      </c>
      <c r="C27" t="s">
        <v>455</v>
      </c>
      <c r="E27" s="8">
        <v>100</v>
      </c>
      <c r="F27" s="32">
        <f t="shared" si="0"/>
        <v>22125.19</v>
      </c>
      <c r="G27">
        <v>22125.19</v>
      </c>
      <c r="H27" t="s">
        <v>21</v>
      </c>
      <c r="I27" t="s">
        <v>22</v>
      </c>
    </row>
    <row r="28" spans="1:9" x14ac:dyDescent="0.3">
      <c r="A28" s="7">
        <v>45555</v>
      </c>
      <c r="B28" t="s">
        <v>24</v>
      </c>
      <c r="C28" t="s">
        <v>454</v>
      </c>
      <c r="E28" s="8">
        <v>70</v>
      </c>
      <c r="F28" s="32">
        <f t="shared" si="0"/>
        <v>22195.19</v>
      </c>
      <c r="G28">
        <v>22195.19</v>
      </c>
      <c r="H28" t="s">
        <v>21</v>
      </c>
      <c r="I28" t="s">
        <v>22</v>
      </c>
    </row>
    <row r="29" spans="1:9" x14ac:dyDescent="0.3">
      <c r="A29" s="7">
        <v>45558</v>
      </c>
      <c r="B29" t="s">
        <v>25</v>
      </c>
      <c r="C29">
        <v>605114</v>
      </c>
      <c r="E29" s="8">
        <v>27.5</v>
      </c>
      <c r="F29" s="32">
        <f t="shared" si="0"/>
        <v>22222.69</v>
      </c>
      <c r="G29">
        <v>22222.69</v>
      </c>
      <c r="H29" t="s">
        <v>21</v>
      </c>
      <c r="I29" t="s">
        <v>22</v>
      </c>
    </row>
    <row r="30" spans="1:9" x14ac:dyDescent="0.3">
      <c r="A30" s="7">
        <v>45558</v>
      </c>
      <c r="B30" t="s">
        <v>24</v>
      </c>
      <c r="C30" t="s">
        <v>453</v>
      </c>
      <c r="E30" s="8">
        <v>50</v>
      </c>
      <c r="F30" s="32">
        <f t="shared" si="0"/>
        <v>22272.69</v>
      </c>
      <c r="G30">
        <v>22272.69</v>
      </c>
      <c r="H30" t="s">
        <v>21</v>
      </c>
      <c r="I30" t="s">
        <v>22</v>
      </c>
    </row>
    <row r="31" spans="1:9" x14ac:dyDescent="0.3">
      <c r="A31" s="7">
        <v>45558</v>
      </c>
      <c r="B31" t="s">
        <v>23</v>
      </c>
      <c r="C31" t="s">
        <v>452</v>
      </c>
      <c r="E31" s="8">
        <v>14</v>
      </c>
      <c r="F31" s="32">
        <f t="shared" si="0"/>
        <v>22286.69</v>
      </c>
      <c r="G31">
        <v>22286.69</v>
      </c>
      <c r="H31" t="s">
        <v>21</v>
      </c>
      <c r="I31" t="s">
        <v>22</v>
      </c>
    </row>
    <row r="32" spans="1:9" x14ac:dyDescent="0.3">
      <c r="A32" s="7">
        <v>45558</v>
      </c>
      <c r="B32" t="s">
        <v>23</v>
      </c>
      <c r="C32" t="s">
        <v>451</v>
      </c>
      <c r="E32" s="8">
        <v>50</v>
      </c>
      <c r="F32" s="32">
        <f t="shared" si="0"/>
        <v>22336.69</v>
      </c>
      <c r="G32">
        <v>22336.69</v>
      </c>
      <c r="H32" t="s">
        <v>21</v>
      </c>
      <c r="I32" t="s">
        <v>22</v>
      </c>
    </row>
    <row r="33" spans="1:9" x14ac:dyDescent="0.3">
      <c r="A33" s="7">
        <v>45558</v>
      </c>
      <c r="B33" t="s">
        <v>23</v>
      </c>
      <c r="C33" t="s">
        <v>450</v>
      </c>
      <c r="E33" s="8">
        <v>28</v>
      </c>
      <c r="F33" s="32">
        <f t="shared" si="0"/>
        <v>22364.69</v>
      </c>
      <c r="G33">
        <v>22364.69</v>
      </c>
      <c r="H33" t="s">
        <v>21</v>
      </c>
      <c r="I33" t="s">
        <v>22</v>
      </c>
    </row>
    <row r="34" spans="1:9" x14ac:dyDescent="0.3">
      <c r="A34" s="7">
        <v>45558</v>
      </c>
      <c r="B34" t="s">
        <v>23</v>
      </c>
      <c r="C34" t="s">
        <v>449</v>
      </c>
      <c r="E34" s="8">
        <v>14</v>
      </c>
      <c r="F34" s="32">
        <f t="shared" si="0"/>
        <v>22378.69</v>
      </c>
      <c r="G34">
        <v>22378.69</v>
      </c>
      <c r="H34" t="s">
        <v>21</v>
      </c>
      <c r="I34" t="s">
        <v>22</v>
      </c>
    </row>
    <row r="35" spans="1:9" x14ac:dyDescent="0.3">
      <c r="A35" s="7">
        <v>45559</v>
      </c>
      <c r="B35" t="s">
        <v>25</v>
      </c>
      <c r="C35">
        <v>605114</v>
      </c>
      <c r="E35" s="8">
        <v>200</v>
      </c>
      <c r="F35" s="32">
        <f t="shared" si="0"/>
        <v>22578.69</v>
      </c>
      <c r="G35">
        <v>22578.69</v>
      </c>
      <c r="H35" t="s">
        <v>21</v>
      </c>
      <c r="I35" t="s">
        <v>22</v>
      </c>
    </row>
    <row r="36" spans="1:9" x14ac:dyDescent="0.3">
      <c r="A36" s="7">
        <v>45559</v>
      </c>
      <c r="B36" t="s">
        <v>24</v>
      </c>
      <c r="C36" t="s">
        <v>448</v>
      </c>
      <c r="E36" s="8">
        <v>100</v>
      </c>
      <c r="F36" s="32">
        <f t="shared" si="0"/>
        <v>22678.69</v>
      </c>
      <c r="G36">
        <v>22678.69</v>
      </c>
      <c r="H36" t="s">
        <v>21</v>
      </c>
      <c r="I36" t="s">
        <v>22</v>
      </c>
    </row>
    <row r="37" spans="1:9" x14ac:dyDescent="0.3">
      <c r="A37" s="7">
        <v>45559</v>
      </c>
      <c r="B37" t="s">
        <v>24</v>
      </c>
      <c r="C37" t="s">
        <v>447</v>
      </c>
      <c r="E37" s="8">
        <v>28</v>
      </c>
      <c r="F37" s="32">
        <f t="shared" si="0"/>
        <v>22706.69</v>
      </c>
      <c r="G37">
        <v>22706.69</v>
      </c>
      <c r="H37" t="s">
        <v>21</v>
      </c>
      <c r="I37" t="s">
        <v>22</v>
      </c>
    </row>
    <row r="38" spans="1:9" x14ac:dyDescent="0.3">
      <c r="A38" s="7">
        <v>45559</v>
      </c>
      <c r="B38" t="s">
        <v>24</v>
      </c>
      <c r="C38" t="s">
        <v>446</v>
      </c>
      <c r="E38" s="8">
        <v>70</v>
      </c>
      <c r="F38" s="32">
        <f t="shared" si="0"/>
        <v>22776.69</v>
      </c>
      <c r="G38">
        <v>22776.69</v>
      </c>
      <c r="H38" t="s">
        <v>21</v>
      </c>
      <c r="I38" t="s">
        <v>22</v>
      </c>
    </row>
    <row r="39" spans="1:9" x14ac:dyDescent="0.3">
      <c r="A39" s="7">
        <v>45559</v>
      </c>
      <c r="B39" t="s">
        <v>23</v>
      </c>
      <c r="C39" t="s">
        <v>27</v>
      </c>
      <c r="E39" s="8">
        <v>50</v>
      </c>
      <c r="F39" s="32">
        <f t="shared" si="0"/>
        <v>22826.69</v>
      </c>
      <c r="G39">
        <v>22826.69</v>
      </c>
      <c r="H39" t="s">
        <v>21</v>
      </c>
      <c r="I39" t="s">
        <v>22</v>
      </c>
    </row>
    <row r="40" spans="1:9" x14ac:dyDescent="0.3">
      <c r="A40" s="7">
        <v>45560</v>
      </c>
      <c r="B40" t="s">
        <v>24</v>
      </c>
      <c r="C40" t="s">
        <v>445</v>
      </c>
      <c r="E40" s="8">
        <v>28</v>
      </c>
      <c r="F40" s="32">
        <f t="shared" si="0"/>
        <v>22854.69</v>
      </c>
      <c r="G40">
        <v>22854.69</v>
      </c>
      <c r="H40" t="s">
        <v>21</v>
      </c>
      <c r="I40" t="s">
        <v>22</v>
      </c>
    </row>
    <row r="41" spans="1:9" x14ac:dyDescent="0.3">
      <c r="A41" s="7">
        <v>45560</v>
      </c>
      <c r="B41" t="s">
        <v>20</v>
      </c>
      <c r="C41" t="s">
        <v>444</v>
      </c>
      <c r="D41" s="8">
        <v>-33.47</v>
      </c>
      <c r="F41" s="32">
        <f t="shared" si="0"/>
        <v>22821.219999999998</v>
      </c>
      <c r="G41">
        <v>22821.22</v>
      </c>
      <c r="H41" t="s">
        <v>21</v>
      </c>
      <c r="I41" t="s">
        <v>22</v>
      </c>
    </row>
    <row r="42" spans="1:9" x14ac:dyDescent="0.3">
      <c r="A42" s="7">
        <v>45561</v>
      </c>
      <c r="B42" t="s">
        <v>24</v>
      </c>
      <c r="C42" t="s">
        <v>443</v>
      </c>
      <c r="E42" s="8">
        <v>50</v>
      </c>
      <c r="F42" s="32">
        <f t="shared" si="0"/>
        <v>22871.219999999998</v>
      </c>
      <c r="G42">
        <v>22871.22</v>
      </c>
      <c r="H42" t="s">
        <v>21</v>
      </c>
      <c r="I42" t="s">
        <v>22</v>
      </c>
    </row>
    <row r="43" spans="1:9" x14ac:dyDescent="0.3">
      <c r="A43" s="7">
        <v>45561</v>
      </c>
      <c r="B43" t="s">
        <v>23</v>
      </c>
      <c r="C43" t="s">
        <v>442</v>
      </c>
      <c r="E43" s="8">
        <v>50</v>
      </c>
      <c r="F43" s="32">
        <f t="shared" si="0"/>
        <v>22921.219999999998</v>
      </c>
      <c r="G43">
        <v>22921.22</v>
      </c>
      <c r="H43" t="s">
        <v>21</v>
      </c>
      <c r="I43" t="s">
        <v>22</v>
      </c>
    </row>
    <row r="44" spans="1:9" x14ac:dyDescent="0.3">
      <c r="A44" s="7">
        <v>45561</v>
      </c>
      <c r="B44" t="s">
        <v>23</v>
      </c>
      <c r="C44" t="s">
        <v>28</v>
      </c>
      <c r="E44" s="8">
        <v>50</v>
      </c>
      <c r="F44" s="32">
        <f t="shared" si="0"/>
        <v>22971.219999999998</v>
      </c>
      <c r="G44">
        <v>22971.22</v>
      </c>
      <c r="H44" t="s">
        <v>21</v>
      </c>
      <c r="I44" t="s">
        <v>22</v>
      </c>
    </row>
    <row r="45" spans="1:9" x14ac:dyDescent="0.3">
      <c r="A45" s="7">
        <v>45562</v>
      </c>
      <c r="B45" t="s">
        <v>25</v>
      </c>
      <c r="C45">
        <v>605114</v>
      </c>
      <c r="E45" s="8">
        <v>100</v>
      </c>
      <c r="F45" s="32">
        <f t="shared" si="0"/>
        <v>23071.219999999998</v>
      </c>
      <c r="G45">
        <v>23071.22</v>
      </c>
      <c r="H45" t="s">
        <v>21</v>
      </c>
      <c r="I45" t="s">
        <v>22</v>
      </c>
    </row>
    <row r="46" spans="1:9" x14ac:dyDescent="0.3">
      <c r="A46" s="7">
        <v>45562</v>
      </c>
      <c r="B46" t="s">
        <v>24</v>
      </c>
      <c r="C46" t="s">
        <v>441</v>
      </c>
      <c r="E46" s="8">
        <v>42</v>
      </c>
      <c r="F46" s="32">
        <f t="shared" si="0"/>
        <v>23113.219999999998</v>
      </c>
      <c r="G46">
        <v>23113.22</v>
      </c>
      <c r="H46" t="s">
        <v>21</v>
      </c>
      <c r="I46" t="s">
        <v>22</v>
      </c>
    </row>
    <row r="47" spans="1:9" x14ac:dyDescent="0.3">
      <c r="A47" s="7">
        <v>45562</v>
      </c>
      <c r="B47" t="s">
        <v>24</v>
      </c>
      <c r="C47" t="s">
        <v>440</v>
      </c>
      <c r="E47" s="8">
        <v>28</v>
      </c>
      <c r="F47" s="32">
        <f t="shared" si="0"/>
        <v>23141.219999999998</v>
      </c>
      <c r="G47">
        <v>23141.22</v>
      </c>
      <c r="H47" t="s">
        <v>21</v>
      </c>
      <c r="I47" t="s">
        <v>22</v>
      </c>
    </row>
    <row r="48" spans="1:9" x14ac:dyDescent="0.3">
      <c r="A48" s="7">
        <v>45562</v>
      </c>
      <c r="B48" t="s">
        <v>24</v>
      </c>
      <c r="C48" t="s">
        <v>439</v>
      </c>
      <c r="E48" s="8">
        <v>36</v>
      </c>
      <c r="F48" s="32">
        <f t="shared" si="0"/>
        <v>23177.219999999998</v>
      </c>
      <c r="G48">
        <v>23177.22</v>
      </c>
      <c r="H48" t="s">
        <v>21</v>
      </c>
      <c r="I48" t="s">
        <v>22</v>
      </c>
    </row>
    <row r="49" spans="1:9" x14ac:dyDescent="0.3">
      <c r="A49" s="7">
        <v>45562</v>
      </c>
      <c r="B49" t="s">
        <v>24</v>
      </c>
      <c r="C49" t="s">
        <v>438</v>
      </c>
      <c r="E49" s="8">
        <v>50</v>
      </c>
      <c r="F49" s="32">
        <f t="shared" si="0"/>
        <v>23227.219999999998</v>
      </c>
      <c r="G49">
        <v>23227.22</v>
      </c>
      <c r="H49" t="s">
        <v>21</v>
      </c>
      <c r="I49" t="s">
        <v>22</v>
      </c>
    </row>
    <row r="50" spans="1:9" x14ac:dyDescent="0.3">
      <c r="A50" s="7">
        <v>45565</v>
      </c>
      <c r="B50" t="s">
        <v>24</v>
      </c>
      <c r="C50" t="s">
        <v>437</v>
      </c>
      <c r="E50" s="8">
        <v>50</v>
      </c>
      <c r="F50" s="32">
        <f t="shared" si="0"/>
        <v>23277.219999999998</v>
      </c>
      <c r="G50">
        <v>23277.22</v>
      </c>
      <c r="H50" t="s">
        <v>21</v>
      </c>
      <c r="I50" t="s">
        <v>22</v>
      </c>
    </row>
    <row r="51" spans="1:9" x14ac:dyDescent="0.3">
      <c r="A51" s="7">
        <v>45565</v>
      </c>
      <c r="B51" t="s">
        <v>24</v>
      </c>
      <c r="C51" t="s">
        <v>436</v>
      </c>
      <c r="E51" s="8">
        <v>50</v>
      </c>
      <c r="F51" s="32">
        <f t="shared" si="0"/>
        <v>23327.219999999998</v>
      </c>
      <c r="G51">
        <v>23327.22</v>
      </c>
      <c r="H51" t="s">
        <v>21</v>
      </c>
      <c r="I51" t="s">
        <v>22</v>
      </c>
    </row>
    <row r="52" spans="1:9" x14ac:dyDescent="0.3">
      <c r="A52" s="7">
        <v>45565</v>
      </c>
      <c r="B52" t="s">
        <v>23</v>
      </c>
      <c r="C52" t="s">
        <v>435</v>
      </c>
      <c r="E52" s="8">
        <v>100</v>
      </c>
      <c r="F52" s="32">
        <f t="shared" si="0"/>
        <v>23427.219999999998</v>
      </c>
      <c r="G52">
        <v>23427.22</v>
      </c>
      <c r="H52" t="s">
        <v>21</v>
      </c>
      <c r="I52" t="s">
        <v>22</v>
      </c>
    </row>
    <row r="53" spans="1:9" x14ac:dyDescent="0.3">
      <c r="A53" s="7">
        <v>45567</v>
      </c>
      <c r="B53" t="s">
        <v>24</v>
      </c>
      <c r="C53" t="s">
        <v>434</v>
      </c>
      <c r="E53" s="8">
        <v>70</v>
      </c>
      <c r="F53" s="32">
        <f t="shared" si="0"/>
        <v>23497.219999999998</v>
      </c>
      <c r="G53">
        <v>23497.22</v>
      </c>
      <c r="H53" t="s">
        <v>21</v>
      </c>
      <c r="I53" t="s">
        <v>22</v>
      </c>
    </row>
    <row r="54" spans="1:9" x14ac:dyDescent="0.3">
      <c r="A54" s="7">
        <v>45568</v>
      </c>
      <c r="B54" t="s">
        <v>24</v>
      </c>
      <c r="C54" t="s">
        <v>433</v>
      </c>
      <c r="E54" s="8">
        <v>112</v>
      </c>
      <c r="F54" s="32">
        <f t="shared" si="0"/>
        <v>23609.219999999998</v>
      </c>
      <c r="G54">
        <v>23609.22</v>
      </c>
      <c r="H54" t="s">
        <v>21</v>
      </c>
      <c r="I54" t="s">
        <v>22</v>
      </c>
    </row>
    <row r="55" spans="1:9" x14ac:dyDescent="0.3">
      <c r="A55" s="7">
        <v>45568</v>
      </c>
      <c r="B55" t="s">
        <v>24</v>
      </c>
      <c r="C55" t="s">
        <v>432</v>
      </c>
      <c r="E55" s="8">
        <v>100</v>
      </c>
      <c r="F55" s="32">
        <f t="shared" si="0"/>
        <v>23709.219999999998</v>
      </c>
      <c r="G55">
        <v>23709.22</v>
      </c>
      <c r="H55" t="s">
        <v>21</v>
      </c>
      <c r="I55" t="s">
        <v>22</v>
      </c>
    </row>
    <row r="56" spans="1:9" x14ac:dyDescent="0.3">
      <c r="A56" s="7">
        <v>45568</v>
      </c>
      <c r="B56" t="s">
        <v>23</v>
      </c>
      <c r="C56" t="s">
        <v>431</v>
      </c>
      <c r="D56" s="8">
        <v>-28</v>
      </c>
      <c r="F56" s="32">
        <f t="shared" si="0"/>
        <v>23681.219999999998</v>
      </c>
      <c r="G56">
        <v>23681.22</v>
      </c>
      <c r="H56" t="s">
        <v>21</v>
      </c>
      <c r="I56" t="s">
        <v>22</v>
      </c>
    </row>
    <row r="57" spans="1:9" x14ac:dyDescent="0.3">
      <c r="A57" s="7">
        <v>45569</v>
      </c>
      <c r="B57" t="s">
        <v>25</v>
      </c>
      <c r="C57">
        <v>605114</v>
      </c>
      <c r="E57" s="8">
        <v>50</v>
      </c>
      <c r="F57" s="32">
        <f t="shared" si="0"/>
        <v>23731.219999999998</v>
      </c>
      <c r="G57">
        <v>23731.22</v>
      </c>
      <c r="H57" t="s">
        <v>21</v>
      </c>
      <c r="I57" t="s">
        <v>22</v>
      </c>
    </row>
    <row r="58" spans="1:9" x14ac:dyDescent="0.3">
      <c r="A58" s="7">
        <v>45569</v>
      </c>
      <c r="B58" t="s">
        <v>24</v>
      </c>
      <c r="C58" t="s">
        <v>430</v>
      </c>
      <c r="E58" s="8">
        <v>5</v>
      </c>
      <c r="F58" s="32">
        <f t="shared" si="0"/>
        <v>23736.219999999998</v>
      </c>
      <c r="G58">
        <v>23736.22</v>
      </c>
      <c r="H58" t="s">
        <v>21</v>
      </c>
      <c r="I58" t="s">
        <v>22</v>
      </c>
    </row>
    <row r="59" spans="1:9" x14ac:dyDescent="0.3">
      <c r="A59" s="7">
        <v>45569</v>
      </c>
      <c r="B59" t="s">
        <v>24</v>
      </c>
      <c r="C59" t="s">
        <v>429</v>
      </c>
      <c r="E59" s="8">
        <v>50</v>
      </c>
      <c r="F59" s="32">
        <f t="shared" si="0"/>
        <v>23786.219999999998</v>
      </c>
      <c r="G59">
        <v>23786.22</v>
      </c>
      <c r="H59" t="s">
        <v>21</v>
      </c>
      <c r="I59" t="s">
        <v>22</v>
      </c>
    </row>
    <row r="60" spans="1:9" x14ac:dyDescent="0.3">
      <c r="A60" s="7">
        <v>45572</v>
      </c>
      <c r="B60" t="s">
        <v>24</v>
      </c>
      <c r="C60" t="s">
        <v>428</v>
      </c>
      <c r="E60" s="8">
        <v>50</v>
      </c>
      <c r="F60" s="32">
        <f t="shared" si="0"/>
        <v>23836.219999999998</v>
      </c>
      <c r="G60">
        <v>23836.22</v>
      </c>
      <c r="H60" t="s">
        <v>21</v>
      </c>
      <c r="I60" t="s">
        <v>22</v>
      </c>
    </row>
    <row r="61" spans="1:9" x14ac:dyDescent="0.3">
      <c r="A61" s="7">
        <v>45572</v>
      </c>
      <c r="B61" t="s">
        <v>24</v>
      </c>
      <c r="C61" t="s">
        <v>427</v>
      </c>
      <c r="E61" s="8">
        <v>100</v>
      </c>
      <c r="F61" s="32">
        <f t="shared" si="0"/>
        <v>23936.219999999998</v>
      </c>
      <c r="G61">
        <v>23936.22</v>
      </c>
      <c r="H61" t="s">
        <v>21</v>
      </c>
      <c r="I61" t="s">
        <v>22</v>
      </c>
    </row>
    <row r="62" spans="1:9" x14ac:dyDescent="0.3">
      <c r="A62" s="7">
        <v>45572</v>
      </c>
      <c r="B62" t="s">
        <v>24</v>
      </c>
      <c r="C62" t="s">
        <v>426</v>
      </c>
      <c r="E62" s="8">
        <v>100</v>
      </c>
      <c r="F62" s="32">
        <f t="shared" si="0"/>
        <v>24036.219999999998</v>
      </c>
      <c r="G62">
        <v>24036.22</v>
      </c>
      <c r="H62" t="s">
        <v>21</v>
      </c>
      <c r="I62" t="s">
        <v>22</v>
      </c>
    </row>
    <row r="63" spans="1:9" x14ac:dyDescent="0.3">
      <c r="A63" s="7">
        <v>45572</v>
      </c>
      <c r="B63" t="s">
        <v>24</v>
      </c>
      <c r="C63" t="s">
        <v>425</v>
      </c>
      <c r="E63" s="8">
        <v>100</v>
      </c>
      <c r="F63" s="32">
        <f t="shared" si="0"/>
        <v>24136.219999999998</v>
      </c>
      <c r="G63">
        <v>24136.22</v>
      </c>
      <c r="H63" t="s">
        <v>21</v>
      </c>
      <c r="I63" t="s">
        <v>22</v>
      </c>
    </row>
    <row r="64" spans="1:9" x14ac:dyDescent="0.3">
      <c r="A64" s="7">
        <v>45572</v>
      </c>
      <c r="B64" t="s">
        <v>24</v>
      </c>
      <c r="C64" t="s">
        <v>424</v>
      </c>
      <c r="E64" s="8">
        <v>100</v>
      </c>
      <c r="F64" s="32">
        <f t="shared" si="0"/>
        <v>24236.219999999998</v>
      </c>
      <c r="G64">
        <v>24236.22</v>
      </c>
      <c r="H64" t="s">
        <v>21</v>
      </c>
      <c r="I64" t="s">
        <v>22</v>
      </c>
    </row>
    <row r="65" spans="1:9" x14ac:dyDescent="0.3">
      <c r="A65" s="7">
        <v>45572</v>
      </c>
      <c r="B65" t="s">
        <v>24</v>
      </c>
      <c r="C65" t="s">
        <v>423</v>
      </c>
      <c r="E65" s="8">
        <v>105</v>
      </c>
      <c r="F65" s="32">
        <f t="shared" si="0"/>
        <v>24341.219999999998</v>
      </c>
      <c r="G65">
        <v>24341.22</v>
      </c>
      <c r="H65" t="s">
        <v>21</v>
      </c>
      <c r="I65" t="s">
        <v>22</v>
      </c>
    </row>
    <row r="66" spans="1:9" x14ac:dyDescent="0.3">
      <c r="A66" s="7">
        <v>45572</v>
      </c>
      <c r="B66" t="s">
        <v>24</v>
      </c>
      <c r="C66" t="s">
        <v>422</v>
      </c>
      <c r="E66" s="8">
        <v>50</v>
      </c>
      <c r="F66" s="32">
        <f t="shared" ref="F66:F129" si="1">F65+E66+D66</f>
        <v>24391.219999999998</v>
      </c>
      <c r="G66">
        <v>24391.22</v>
      </c>
      <c r="H66" t="s">
        <v>21</v>
      </c>
      <c r="I66" t="s">
        <v>22</v>
      </c>
    </row>
    <row r="67" spans="1:9" x14ac:dyDescent="0.3">
      <c r="A67" s="7">
        <v>45572</v>
      </c>
      <c r="B67" t="s">
        <v>23</v>
      </c>
      <c r="C67" t="s">
        <v>421</v>
      </c>
      <c r="E67" s="8">
        <v>84</v>
      </c>
      <c r="F67" s="32">
        <f t="shared" si="1"/>
        <v>24475.219999999998</v>
      </c>
      <c r="G67">
        <v>24475.22</v>
      </c>
      <c r="H67" t="s">
        <v>21</v>
      </c>
      <c r="I67" t="s">
        <v>22</v>
      </c>
    </row>
    <row r="68" spans="1:9" x14ac:dyDescent="0.3">
      <c r="A68" s="7">
        <v>45572</v>
      </c>
      <c r="B68" t="s">
        <v>23</v>
      </c>
      <c r="C68" t="s">
        <v>420</v>
      </c>
      <c r="E68" s="8">
        <v>84</v>
      </c>
      <c r="F68" s="32">
        <f t="shared" si="1"/>
        <v>24559.219999999998</v>
      </c>
      <c r="G68">
        <v>24559.22</v>
      </c>
      <c r="H68" t="s">
        <v>21</v>
      </c>
      <c r="I68" t="s">
        <v>22</v>
      </c>
    </row>
    <row r="69" spans="1:9" x14ac:dyDescent="0.3">
      <c r="A69" s="7">
        <v>45572</v>
      </c>
      <c r="B69" t="s">
        <v>23</v>
      </c>
      <c r="C69" t="s">
        <v>419</v>
      </c>
      <c r="D69" s="8">
        <v>-3345.6</v>
      </c>
      <c r="F69" s="32">
        <f t="shared" si="1"/>
        <v>21213.62</v>
      </c>
      <c r="G69">
        <v>21213.62</v>
      </c>
      <c r="H69" t="s">
        <v>21</v>
      </c>
      <c r="I69" t="s">
        <v>22</v>
      </c>
    </row>
    <row r="70" spans="1:9" x14ac:dyDescent="0.3">
      <c r="A70" s="7">
        <v>45572</v>
      </c>
      <c r="B70" t="s">
        <v>20</v>
      </c>
      <c r="C70" t="s">
        <v>29</v>
      </c>
      <c r="D70" s="8">
        <v>-266.55</v>
      </c>
      <c r="F70" s="32">
        <f t="shared" si="1"/>
        <v>20947.07</v>
      </c>
      <c r="G70">
        <v>20947.07</v>
      </c>
      <c r="H70" t="s">
        <v>21</v>
      </c>
      <c r="I70" t="s">
        <v>22</v>
      </c>
    </row>
    <row r="71" spans="1:9" x14ac:dyDescent="0.3">
      <c r="A71" s="7">
        <v>45573</v>
      </c>
      <c r="B71" t="s">
        <v>25</v>
      </c>
      <c r="C71">
        <v>605114</v>
      </c>
      <c r="E71" s="8">
        <v>50</v>
      </c>
      <c r="F71" s="32">
        <f t="shared" si="1"/>
        <v>20997.07</v>
      </c>
      <c r="G71">
        <v>20997.07</v>
      </c>
      <c r="H71" t="s">
        <v>21</v>
      </c>
      <c r="I71" t="s">
        <v>22</v>
      </c>
    </row>
    <row r="72" spans="1:9" x14ac:dyDescent="0.3">
      <c r="A72" s="7">
        <v>45573</v>
      </c>
      <c r="B72" t="s">
        <v>23</v>
      </c>
      <c r="C72" t="s">
        <v>26</v>
      </c>
      <c r="E72" s="8">
        <v>50</v>
      </c>
      <c r="F72" s="32">
        <f t="shared" si="1"/>
        <v>21047.07</v>
      </c>
      <c r="G72">
        <v>21047.07</v>
      </c>
      <c r="H72" t="s">
        <v>21</v>
      </c>
      <c r="I72" t="s">
        <v>22</v>
      </c>
    </row>
    <row r="73" spans="1:9" x14ac:dyDescent="0.3">
      <c r="A73" s="7">
        <v>45574</v>
      </c>
      <c r="B73" t="s">
        <v>23</v>
      </c>
      <c r="C73" t="s">
        <v>418</v>
      </c>
      <c r="D73" s="8">
        <v>-3.49</v>
      </c>
      <c r="F73" s="32">
        <f t="shared" si="1"/>
        <v>21043.579999999998</v>
      </c>
      <c r="G73">
        <v>21043.58</v>
      </c>
      <c r="H73" t="s">
        <v>21</v>
      </c>
      <c r="I73" t="s">
        <v>22</v>
      </c>
    </row>
    <row r="74" spans="1:9" x14ac:dyDescent="0.3">
      <c r="A74" s="7">
        <v>45574</v>
      </c>
      <c r="B74" t="s">
        <v>23</v>
      </c>
      <c r="C74" t="s">
        <v>417</v>
      </c>
      <c r="D74" s="8">
        <v>-126</v>
      </c>
      <c r="F74" s="32">
        <f t="shared" si="1"/>
        <v>20917.579999999998</v>
      </c>
      <c r="G74">
        <v>20917.580000000002</v>
      </c>
      <c r="H74" t="s">
        <v>21</v>
      </c>
      <c r="I74" t="s">
        <v>22</v>
      </c>
    </row>
    <row r="75" spans="1:9" x14ac:dyDescent="0.3">
      <c r="A75" s="7">
        <v>45574</v>
      </c>
      <c r="B75" t="s">
        <v>23</v>
      </c>
      <c r="C75" t="s">
        <v>416</v>
      </c>
      <c r="D75" s="8">
        <v>-30.99</v>
      </c>
      <c r="F75" s="32">
        <f t="shared" si="1"/>
        <v>20886.589999999997</v>
      </c>
      <c r="G75">
        <v>20886.59</v>
      </c>
      <c r="H75" t="s">
        <v>21</v>
      </c>
      <c r="I75" t="s">
        <v>22</v>
      </c>
    </row>
    <row r="76" spans="1:9" x14ac:dyDescent="0.3">
      <c r="A76" s="7">
        <v>45579</v>
      </c>
      <c r="B76" t="s">
        <v>23</v>
      </c>
      <c r="C76" t="s">
        <v>415</v>
      </c>
      <c r="D76" s="8">
        <v>-74.98</v>
      </c>
      <c r="F76" s="32">
        <f t="shared" si="1"/>
        <v>20811.609999999997</v>
      </c>
      <c r="G76">
        <v>20811.61</v>
      </c>
      <c r="H76" t="s">
        <v>21</v>
      </c>
      <c r="I76" t="s">
        <v>22</v>
      </c>
    </row>
    <row r="77" spans="1:9" x14ac:dyDescent="0.3">
      <c r="A77" s="7">
        <v>45580</v>
      </c>
      <c r="B77" t="s">
        <v>25</v>
      </c>
      <c r="C77">
        <v>605114</v>
      </c>
      <c r="E77" s="8">
        <v>27.5</v>
      </c>
      <c r="F77" s="32">
        <f t="shared" si="1"/>
        <v>20839.109999999997</v>
      </c>
      <c r="G77">
        <v>20839.11</v>
      </c>
      <c r="H77" t="s">
        <v>21</v>
      </c>
      <c r="I77" t="s">
        <v>22</v>
      </c>
    </row>
    <row r="78" spans="1:9" x14ac:dyDescent="0.3">
      <c r="A78" s="7">
        <v>45581</v>
      </c>
      <c r="B78" t="s">
        <v>24</v>
      </c>
      <c r="C78" t="s">
        <v>414</v>
      </c>
      <c r="E78" s="8">
        <v>150</v>
      </c>
      <c r="F78" s="32">
        <f t="shared" si="1"/>
        <v>20989.109999999997</v>
      </c>
      <c r="G78">
        <v>20989.11</v>
      </c>
      <c r="H78" t="s">
        <v>21</v>
      </c>
      <c r="I78" t="s">
        <v>22</v>
      </c>
    </row>
    <row r="79" spans="1:9" x14ac:dyDescent="0.3">
      <c r="A79" s="7">
        <v>45581</v>
      </c>
      <c r="B79" t="s">
        <v>23</v>
      </c>
      <c r="C79" t="s">
        <v>413</v>
      </c>
      <c r="D79" s="8">
        <v>-135.85</v>
      </c>
      <c r="F79" s="32">
        <f t="shared" si="1"/>
        <v>20853.259999999998</v>
      </c>
      <c r="G79">
        <v>20853.259999999998</v>
      </c>
      <c r="H79" t="s">
        <v>21</v>
      </c>
      <c r="I79" t="s">
        <v>22</v>
      </c>
    </row>
    <row r="80" spans="1:9" x14ac:dyDescent="0.3">
      <c r="A80" s="7">
        <v>45582</v>
      </c>
      <c r="B80" t="s">
        <v>23</v>
      </c>
      <c r="C80" t="s">
        <v>412</v>
      </c>
      <c r="D80" s="8">
        <v>-1143.77</v>
      </c>
      <c r="F80" s="32">
        <f t="shared" si="1"/>
        <v>19709.489999999998</v>
      </c>
      <c r="G80">
        <v>19709.490000000002</v>
      </c>
      <c r="H80" t="s">
        <v>21</v>
      </c>
      <c r="I80" t="s">
        <v>22</v>
      </c>
    </row>
    <row r="81" spans="1:9" x14ac:dyDescent="0.3">
      <c r="A81" s="7">
        <v>45583</v>
      </c>
      <c r="B81" t="s">
        <v>25</v>
      </c>
      <c r="C81">
        <v>605114</v>
      </c>
      <c r="E81" s="8">
        <v>50</v>
      </c>
      <c r="F81" s="32">
        <f t="shared" si="1"/>
        <v>19759.489999999998</v>
      </c>
      <c r="G81">
        <v>19759.490000000002</v>
      </c>
      <c r="H81" t="s">
        <v>21</v>
      </c>
      <c r="I81" t="s">
        <v>22</v>
      </c>
    </row>
    <row r="82" spans="1:9" x14ac:dyDescent="0.3">
      <c r="A82" s="7">
        <v>45583</v>
      </c>
      <c r="B82" t="s">
        <v>23</v>
      </c>
      <c r="C82" t="s">
        <v>411</v>
      </c>
      <c r="D82" s="8">
        <v>-2319.1999999999998</v>
      </c>
      <c r="F82" s="32">
        <f t="shared" si="1"/>
        <v>17440.289999999997</v>
      </c>
      <c r="G82">
        <v>17440.29</v>
      </c>
      <c r="H82" t="s">
        <v>21</v>
      </c>
      <c r="I82" t="s">
        <v>22</v>
      </c>
    </row>
    <row r="83" spans="1:9" x14ac:dyDescent="0.3">
      <c r="A83" s="7">
        <v>45586</v>
      </c>
      <c r="B83" t="s">
        <v>24</v>
      </c>
      <c r="C83" t="s">
        <v>410</v>
      </c>
      <c r="E83" s="8">
        <v>56</v>
      </c>
      <c r="F83" s="32">
        <f t="shared" si="1"/>
        <v>17496.289999999997</v>
      </c>
      <c r="G83">
        <v>17496.29</v>
      </c>
      <c r="H83" t="s">
        <v>21</v>
      </c>
      <c r="I83" t="s">
        <v>22</v>
      </c>
    </row>
    <row r="84" spans="1:9" x14ac:dyDescent="0.3">
      <c r="A84" s="7">
        <v>45586</v>
      </c>
      <c r="B84" t="s">
        <v>23</v>
      </c>
      <c r="C84" t="s">
        <v>409</v>
      </c>
      <c r="D84" s="8">
        <v>-5000</v>
      </c>
      <c r="F84" s="32">
        <f t="shared" si="1"/>
        <v>12496.289999999997</v>
      </c>
      <c r="G84">
        <v>12496.29</v>
      </c>
      <c r="H84" t="s">
        <v>21</v>
      </c>
      <c r="I84" t="s">
        <v>22</v>
      </c>
    </row>
    <row r="85" spans="1:9" x14ac:dyDescent="0.3">
      <c r="A85" s="7">
        <v>45586</v>
      </c>
      <c r="B85" t="s">
        <v>30</v>
      </c>
      <c r="C85" s="19" t="s">
        <v>408</v>
      </c>
      <c r="D85" s="8">
        <v>-100</v>
      </c>
      <c r="F85" s="32">
        <f t="shared" si="1"/>
        <v>12396.289999999997</v>
      </c>
      <c r="G85">
        <v>12396.29</v>
      </c>
      <c r="H85" t="s">
        <v>21</v>
      </c>
      <c r="I85" t="s">
        <v>22</v>
      </c>
    </row>
    <row r="86" spans="1:9" x14ac:dyDescent="0.3">
      <c r="A86" s="7">
        <v>45589</v>
      </c>
      <c r="B86" t="s">
        <v>24</v>
      </c>
      <c r="C86" t="s">
        <v>407</v>
      </c>
      <c r="E86" s="8">
        <v>72</v>
      </c>
      <c r="F86" s="32">
        <f t="shared" si="1"/>
        <v>12468.289999999997</v>
      </c>
      <c r="G86">
        <v>12468.29</v>
      </c>
      <c r="H86" t="s">
        <v>21</v>
      </c>
      <c r="I86" t="s">
        <v>22</v>
      </c>
    </row>
    <row r="87" spans="1:9" x14ac:dyDescent="0.3">
      <c r="A87" s="7">
        <v>45590</v>
      </c>
      <c r="B87" t="s">
        <v>24</v>
      </c>
      <c r="C87" t="s">
        <v>406</v>
      </c>
      <c r="E87" s="8">
        <v>28</v>
      </c>
      <c r="F87" s="32">
        <f t="shared" si="1"/>
        <v>12496.289999999997</v>
      </c>
      <c r="G87">
        <v>12496.29</v>
      </c>
      <c r="H87" t="s">
        <v>21</v>
      </c>
      <c r="I87" t="s">
        <v>22</v>
      </c>
    </row>
    <row r="88" spans="1:9" x14ac:dyDescent="0.3">
      <c r="A88" s="7">
        <v>45590</v>
      </c>
      <c r="B88" t="s">
        <v>20</v>
      </c>
      <c r="C88" t="s">
        <v>405</v>
      </c>
      <c r="D88" s="8">
        <v>-32.840000000000003</v>
      </c>
      <c r="F88" s="32">
        <f t="shared" si="1"/>
        <v>12463.449999999997</v>
      </c>
      <c r="G88">
        <v>12463.45</v>
      </c>
      <c r="H88" t="s">
        <v>21</v>
      </c>
      <c r="I88" t="s">
        <v>22</v>
      </c>
    </row>
    <row r="89" spans="1:9" x14ac:dyDescent="0.3">
      <c r="A89" s="7">
        <v>45593</v>
      </c>
      <c r="B89" t="s">
        <v>24</v>
      </c>
      <c r="C89" t="s">
        <v>404</v>
      </c>
      <c r="E89" s="8">
        <v>100</v>
      </c>
      <c r="F89" s="32">
        <f t="shared" si="1"/>
        <v>12563.449999999997</v>
      </c>
      <c r="G89">
        <v>12563.45</v>
      </c>
      <c r="H89" t="s">
        <v>21</v>
      </c>
      <c r="I89" t="s">
        <v>22</v>
      </c>
    </row>
    <row r="90" spans="1:9" x14ac:dyDescent="0.3">
      <c r="A90" s="7">
        <v>45594</v>
      </c>
      <c r="B90" t="s">
        <v>24</v>
      </c>
      <c r="C90" t="s">
        <v>403</v>
      </c>
      <c r="E90" s="8">
        <v>28</v>
      </c>
      <c r="F90" s="32">
        <f t="shared" si="1"/>
        <v>12591.449999999997</v>
      </c>
      <c r="G90">
        <v>12591.45</v>
      </c>
      <c r="H90" t="s">
        <v>21</v>
      </c>
      <c r="I90" t="s">
        <v>22</v>
      </c>
    </row>
    <row r="91" spans="1:9" x14ac:dyDescent="0.3">
      <c r="A91" s="7">
        <v>45594</v>
      </c>
      <c r="B91" t="s">
        <v>23</v>
      </c>
      <c r="C91" t="s">
        <v>402</v>
      </c>
      <c r="D91" s="8">
        <v>-85</v>
      </c>
      <c r="F91" s="32">
        <f t="shared" si="1"/>
        <v>12506.449999999997</v>
      </c>
      <c r="G91">
        <v>12506.45</v>
      </c>
      <c r="H91" t="s">
        <v>21</v>
      </c>
      <c r="I91" t="s">
        <v>22</v>
      </c>
    </row>
    <row r="92" spans="1:9" x14ac:dyDescent="0.3">
      <c r="A92" s="7">
        <v>45595</v>
      </c>
      <c r="B92" t="s">
        <v>23</v>
      </c>
      <c r="C92" t="s">
        <v>401</v>
      </c>
      <c r="D92" s="8">
        <v>-24</v>
      </c>
      <c r="F92" s="32">
        <f t="shared" si="1"/>
        <v>12482.449999999997</v>
      </c>
      <c r="G92">
        <v>12482.45</v>
      </c>
      <c r="H92" t="s">
        <v>21</v>
      </c>
      <c r="I92" t="s">
        <v>22</v>
      </c>
    </row>
    <row r="93" spans="1:9" x14ac:dyDescent="0.3">
      <c r="A93" s="7">
        <v>45596</v>
      </c>
      <c r="B93" t="s">
        <v>24</v>
      </c>
      <c r="C93" t="s">
        <v>400</v>
      </c>
      <c r="E93" s="8">
        <v>126</v>
      </c>
      <c r="F93" s="32">
        <f t="shared" si="1"/>
        <v>12608.449999999997</v>
      </c>
      <c r="G93">
        <v>12608.45</v>
      </c>
      <c r="H93" t="s">
        <v>21</v>
      </c>
      <c r="I93" t="s">
        <v>22</v>
      </c>
    </row>
    <row r="94" spans="1:9" x14ac:dyDescent="0.3">
      <c r="A94" s="7">
        <v>45596</v>
      </c>
      <c r="B94" t="s">
        <v>24</v>
      </c>
      <c r="C94" t="s">
        <v>399</v>
      </c>
      <c r="E94" s="8">
        <v>210</v>
      </c>
      <c r="F94" s="32">
        <f t="shared" si="1"/>
        <v>12818.449999999997</v>
      </c>
      <c r="G94">
        <v>12818.45</v>
      </c>
      <c r="H94" t="s">
        <v>21</v>
      </c>
      <c r="I94" t="s">
        <v>22</v>
      </c>
    </row>
    <row r="95" spans="1:9" x14ac:dyDescent="0.3">
      <c r="A95" s="7">
        <v>45597</v>
      </c>
      <c r="B95" t="s">
        <v>23</v>
      </c>
      <c r="C95" t="s">
        <v>398</v>
      </c>
      <c r="E95" s="8">
        <v>56</v>
      </c>
      <c r="F95" s="32">
        <f t="shared" si="1"/>
        <v>12874.449999999997</v>
      </c>
      <c r="G95">
        <v>12874.45</v>
      </c>
      <c r="H95" t="s">
        <v>21</v>
      </c>
      <c r="I95" t="s">
        <v>22</v>
      </c>
    </row>
    <row r="96" spans="1:9" x14ac:dyDescent="0.3">
      <c r="A96" s="7">
        <v>45600</v>
      </c>
      <c r="B96" t="s">
        <v>24</v>
      </c>
      <c r="C96" t="s">
        <v>397</v>
      </c>
      <c r="E96" s="8">
        <v>5</v>
      </c>
      <c r="F96" s="32">
        <f t="shared" si="1"/>
        <v>12879.449999999997</v>
      </c>
      <c r="G96">
        <v>12879.45</v>
      </c>
      <c r="H96" t="s">
        <v>21</v>
      </c>
      <c r="I96" t="s">
        <v>22</v>
      </c>
    </row>
    <row r="97" spans="1:9" x14ac:dyDescent="0.3">
      <c r="A97" s="7">
        <v>45600</v>
      </c>
      <c r="B97" t="s">
        <v>24</v>
      </c>
      <c r="C97" t="s">
        <v>396</v>
      </c>
      <c r="E97" s="8">
        <v>70</v>
      </c>
      <c r="F97" s="32">
        <f t="shared" si="1"/>
        <v>12949.449999999997</v>
      </c>
      <c r="G97">
        <v>12949.45</v>
      </c>
      <c r="H97" t="s">
        <v>21</v>
      </c>
      <c r="I97" t="s">
        <v>22</v>
      </c>
    </row>
    <row r="98" spans="1:9" x14ac:dyDescent="0.3">
      <c r="A98" s="7">
        <v>45600</v>
      </c>
      <c r="B98" t="s">
        <v>24</v>
      </c>
      <c r="C98" t="s">
        <v>395</v>
      </c>
      <c r="E98" s="8">
        <v>28</v>
      </c>
      <c r="F98" s="32">
        <f t="shared" si="1"/>
        <v>12977.449999999997</v>
      </c>
      <c r="G98">
        <v>12977.45</v>
      </c>
      <c r="H98" t="s">
        <v>21</v>
      </c>
      <c r="I98" t="s">
        <v>22</v>
      </c>
    </row>
    <row r="99" spans="1:9" x14ac:dyDescent="0.3">
      <c r="A99" s="7">
        <v>45600</v>
      </c>
      <c r="B99" t="s">
        <v>23</v>
      </c>
      <c r="C99" t="s">
        <v>394</v>
      </c>
      <c r="D99" s="8">
        <v>-10</v>
      </c>
      <c r="F99" s="32">
        <f t="shared" si="1"/>
        <v>12967.449999999997</v>
      </c>
      <c r="G99">
        <v>12967.45</v>
      </c>
      <c r="H99" t="s">
        <v>21</v>
      </c>
      <c r="I99" t="s">
        <v>22</v>
      </c>
    </row>
    <row r="100" spans="1:9" x14ac:dyDescent="0.3">
      <c r="A100" s="7">
        <v>45601</v>
      </c>
      <c r="B100" t="s">
        <v>24</v>
      </c>
      <c r="C100" t="s">
        <v>393</v>
      </c>
      <c r="E100" s="8">
        <v>56</v>
      </c>
      <c r="F100" s="32">
        <f t="shared" si="1"/>
        <v>13023.449999999997</v>
      </c>
      <c r="G100">
        <v>13023.45</v>
      </c>
      <c r="H100" t="s">
        <v>21</v>
      </c>
      <c r="I100" t="s">
        <v>22</v>
      </c>
    </row>
    <row r="101" spans="1:9" x14ac:dyDescent="0.3">
      <c r="A101" s="7">
        <v>45603</v>
      </c>
      <c r="B101" t="s">
        <v>24</v>
      </c>
      <c r="C101" t="s">
        <v>392</v>
      </c>
      <c r="E101" s="8">
        <v>392</v>
      </c>
      <c r="F101" s="32">
        <f t="shared" si="1"/>
        <v>13415.449999999997</v>
      </c>
      <c r="G101">
        <v>13415.45</v>
      </c>
      <c r="H101" t="s">
        <v>21</v>
      </c>
      <c r="I101" t="s">
        <v>22</v>
      </c>
    </row>
    <row r="102" spans="1:9" x14ac:dyDescent="0.3">
      <c r="A102" s="7">
        <v>45603</v>
      </c>
      <c r="B102" t="s">
        <v>23</v>
      </c>
      <c r="C102" t="s">
        <v>391</v>
      </c>
      <c r="E102" s="8">
        <v>13.5</v>
      </c>
      <c r="F102" s="32">
        <f t="shared" si="1"/>
        <v>13428.949999999997</v>
      </c>
      <c r="G102">
        <v>13428.95</v>
      </c>
      <c r="H102" t="s">
        <v>21</v>
      </c>
      <c r="I102" t="s">
        <v>22</v>
      </c>
    </row>
    <row r="103" spans="1:9" x14ac:dyDescent="0.3">
      <c r="A103" s="7">
        <v>45604</v>
      </c>
      <c r="B103" t="s">
        <v>24</v>
      </c>
      <c r="C103" t="s">
        <v>390</v>
      </c>
      <c r="E103" s="8">
        <v>9</v>
      </c>
      <c r="F103" s="32">
        <f t="shared" si="1"/>
        <v>13437.949999999997</v>
      </c>
      <c r="G103">
        <v>13437.95</v>
      </c>
      <c r="H103" t="s">
        <v>21</v>
      </c>
      <c r="I103" t="s">
        <v>22</v>
      </c>
    </row>
    <row r="104" spans="1:9" x14ac:dyDescent="0.3">
      <c r="A104" s="7">
        <v>45604</v>
      </c>
      <c r="B104" t="s">
        <v>24</v>
      </c>
      <c r="C104" t="s">
        <v>389</v>
      </c>
      <c r="E104" s="8">
        <v>77</v>
      </c>
      <c r="F104" s="32">
        <f t="shared" si="1"/>
        <v>13514.949999999997</v>
      </c>
      <c r="G104">
        <v>13514.95</v>
      </c>
      <c r="H104" t="s">
        <v>21</v>
      </c>
      <c r="I104" t="s">
        <v>22</v>
      </c>
    </row>
    <row r="105" spans="1:9" x14ac:dyDescent="0.3">
      <c r="A105" s="7">
        <v>45607</v>
      </c>
      <c r="B105" t="s">
        <v>24</v>
      </c>
      <c r="C105" t="s">
        <v>388</v>
      </c>
      <c r="E105" s="8">
        <v>38.21</v>
      </c>
      <c r="F105" s="32">
        <f t="shared" si="1"/>
        <v>13553.159999999996</v>
      </c>
      <c r="G105">
        <v>13553.16</v>
      </c>
      <c r="H105" t="s">
        <v>21</v>
      </c>
      <c r="I105" t="s">
        <v>22</v>
      </c>
    </row>
    <row r="106" spans="1:9" x14ac:dyDescent="0.3">
      <c r="A106" s="7">
        <v>45607</v>
      </c>
      <c r="B106" t="s">
        <v>23</v>
      </c>
      <c r="C106" t="s">
        <v>387</v>
      </c>
      <c r="E106" s="8">
        <v>84</v>
      </c>
      <c r="F106" s="32">
        <f t="shared" si="1"/>
        <v>13637.159999999996</v>
      </c>
      <c r="G106">
        <v>13637.16</v>
      </c>
      <c r="H106" t="s">
        <v>21</v>
      </c>
      <c r="I106" t="s">
        <v>22</v>
      </c>
    </row>
    <row r="107" spans="1:9" x14ac:dyDescent="0.3">
      <c r="A107" s="7">
        <v>45608</v>
      </c>
      <c r="B107" t="s">
        <v>25</v>
      </c>
      <c r="C107">
        <v>605114</v>
      </c>
      <c r="E107" s="8">
        <v>27.5</v>
      </c>
      <c r="F107" s="32">
        <f t="shared" si="1"/>
        <v>13664.659999999996</v>
      </c>
      <c r="G107">
        <v>13664.66</v>
      </c>
      <c r="H107" t="s">
        <v>21</v>
      </c>
      <c r="I107" t="s">
        <v>22</v>
      </c>
    </row>
    <row r="108" spans="1:9" x14ac:dyDescent="0.3">
      <c r="A108" s="7">
        <v>45609</v>
      </c>
      <c r="B108" t="s">
        <v>23</v>
      </c>
      <c r="C108" t="s">
        <v>386</v>
      </c>
      <c r="E108" s="8">
        <v>100</v>
      </c>
      <c r="F108" s="32">
        <f t="shared" si="1"/>
        <v>13764.659999999996</v>
      </c>
      <c r="G108">
        <v>13764.66</v>
      </c>
      <c r="H108" t="s">
        <v>21</v>
      </c>
      <c r="I108" t="s">
        <v>22</v>
      </c>
    </row>
    <row r="109" spans="1:9" x14ac:dyDescent="0.3">
      <c r="A109" s="7">
        <v>45610</v>
      </c>
      <c r="B109" t="s">
        <v>24</v>
      </c>
      <c r="C109" t="s">
        <v>385</v>
      </c>
      <c r="E109" s="8">
        <v>100</v>
      </c>
      <c r="F109" s="32">
        <f t="shared" si="1"/>
        <v>13864.659999999996</v>
      </c>
      <c r="G109">
        <v>13864.66</v>
      </c>
      <c r="H109" t="s">
        <v>21</v>
      </c>
      <c r="I109" t="s">
        <v>22</v>
      </c>
    </row>
    <row r="110" spans="1:9" x14ac:dyDescent="0.3">
      <c r="A110" s="7">
        <v>45610</v>
      </c>
      <c r="B110" t="s">
        <v>24</v>
      </c>
      <c r="C110" t="s">
        <v>384</v>
      </c>
      <c r="E110" s="8">
        <v>84</v>
      </c>
      <c r="F110" s="32">
        <f t="shared" si="1"/>
        <v>13948.659999999996</v>
      </c>
      <c r="G110">
        <v>13948.66</v>
      </c>
      <c r="H110" t="s">
        <v>21</v>
      </c>
      <c r="I110" t="s">
        <v>22</v>
      </c>
    </row>
    <row r="111" spans="1:9" x14ac:dyDescent="0.3">
      <c r="A111" s="7">
        <v>45610</v>
      </c>
      <c r="B111" t="s">
        <v>23</v>
      </c>
      <c r="C111" t="s">
        <v>31</v>
      </c>
      <c r="D111" s="8">
        <v>-20</v>
      </c>
      <c r="F111" s="32">
        <f t="shared" si="1"/>
        <v>13928.659999999996</v>
      </c>
      <c r="G111">
        <v>13928.66</v>
      </c>
      <c r="H111" t="s">
        <v>21</v>
      </c>
      <c r="I111" t="s">
        <v>22</v>
      </c>
    </row>
    <row r="112" spans="1:9" x14ac:dyDescent="0.3">
      <c r="A112" s="7">
        <v>45610</v>
      </c>
      <c r="B112" t="s">
        <v>23</v>
      </c>
      <c r="C112" t="s">
        <v>383</v>
      </c>
      <c r="D112" s="8">
        <v>-100</v>
      </c>
      <c r="F112" s="32">
        <f t="shared" si="1"/>
        <v>13828.659999999996</v>
      </c>
      <c r="G112">
        <v>13828.66</v>
      </c>
      <c r="H112" t="s">
        <v>21</v>
      </c>
      <c r="I112" t="s">
        <v>22</v>
      </c>
    </row>
    <row r="113" spans="1:9" x14ac:dyDescent="0.3">
      <c r="A113" s="7">
        <v>45610</v>
      </c>
      <c r="B113" t="s">
        <v>23</v>
      </c>
      <c r="C113" t="s">
        <v>382</v>
      </c>
      <c r="D113" s="8">
        <v>-336.6</v>
      </c>
      <c r="F113" s="32">
        <f t="shared" si="1"/>
        <v>13492.059999999996</v>
      </c>
      <c r="G113">
        <v>13492.06</v>
      </c>
      <c r="H113" t="s">
        <v>21</v>
      </c>
      <c r="I113" t="s">
        <v>22</v>
      </c>
    </row>
    <row r="114" spans="1:9" x14ac:dyDescent="0.3">
      <c r="A114" s="7">
        <v>45614</v>
      </c>
      <c r="B114" t="s">
        <v>24</v>
      </c>
      <c r="C114" t="s">
        <v>381</v>
      </c>
      <c r="E114" s="8">
        <v>56</v>
      </c>
      <c r="F114" s="32">
        <f t="shared" si="1"/>
        <v>13548.059999999996</v>
      </c>
      <c r="G114">
        <v>13548.06</v>
      </c>
      <c r="H114" t="s">
        <v>21</v>
      </c>
      <c r="I114" t="s">
        <v>22</v>
      </c>
    </row>
    <row r="115" spans="1:9" x14ac:dyDescent="0.3">
      <c r="A115" s="7">
        <v>45614</v>
      </c>
      <c r="B115" t="s">
        <v>20</v>
      </c>
      <c r="C115" t="s">
        <v>29</v>
      </c>
      <c r="D115" s="8">
        <v>-288.44</v>
      </c>
      <c r="F115" s="32">
        <f t="shared" si="1"/>
        <v>13259.619999999995</v>
      </c>
      <c r="G115">
        <v>13259.62</v>
      </c>
      <c r="H115" t="s">
        <v>21</v>
      </c>
      <c r="I115" t="s">
        <v>22</v>
      </c>
    </row>
    <row r="116" spans="1:9" x14ac:dyDescent="0.3">
      <c r="A116" s="7">
        <v>45615</v>
      </c>
      <c r="B116" t="s">
        <v>24</v>
      </c>
      <c r="C116" t="s">
        <v>34</v>
      </c>
      <c r="E116" s="8">
        <v>320</v>
      </c>
      <c r="F116" s="32">
        <f t="shared" si="1"/>
        <v>13579.619999999995</v>
      </c>
      <c r="G116">
        <v>13579.62</v>
      </c>
      <c r="H116" t="s">
        <v>21</v>
      </c>
      <c r="I116" t="s">
        <v>22</v>
      </c>
    </row>
    <row r="117" spans="1:9" x14ac:dyDescent="0.3">
      <c r="A117" s="7">
        <v>45616</v>
      </c>
      <c r="B117" t="s">
        <v>24</v>
      </c>
      <c r="C117" t="s">
        <v>380</v>
      </c>
      <c r="E117" s="8">
        <v>70</v>
      </c>
      <c r="F117" s="32">
        <f t="shared" si="1"/>
        <v>13649.619999999995</v>
      </c>
      <c r="G117">
        <v>13649.62</v>
      </c>
      <c r="H117" t="s">
        <v>21</v>
      </c>
      <c r="I117" t="s">
        <v>22</v>
      </c>
    </row>
    <row r="118" spans="1:9" x14ac:dyDescent="0.3">
      <c r="A118" s="7">
        <v>45616</v>
      </c>
      <c r="B118" t="s">
        <v>23</v>
      </c>
      <c r="C118" t="s">
        <v>379</v>
      </c>
      <c r="D118" s="8">
        <v>-93.57</v>
      </c>
      <c r="F118" s="32">
        <f t="shared" si="1"/>
        <v>13556.049999999996</v>
      </c>
      <c r="G118">
        <v>13556.05</v>
      </c>
      <c r="H118" t="s">
        <v>21</v>
      </c>
      <c r="I118" t="s">
        <v>22</v>
      </c>
    </row>
    <row r="119" spans="1:9" x14ac:dyDescent="0.3">
      <c r="A119" s="7">
        <v>45617</v>
      </c>
      <c r="B119" t="s">
        <v>24</v>
      </c>
      <c r="C119" t="s">
        <v>378</v>
      </c>
      <c r="E119" s="8">
        <v>42</v>
      </c>
      <c r="F119" s="32">
        <f t="shared" si="1"/>
        <v>13598.049999999996</v>
      </c>
      <c r="G119">
        <v>13598.05</v>
      </c>
      <c r="H119" t="s">
        <v>21</v>
      </c>
      <c r="I119" t="s">
        <v>22</v>
      </c>
    </row>
    <row r="120" spans="1:9" x14ac:dyDescent="0.3">
      <c r="A120" s="7">
        <v>45617</v>
      </c>
      <c r="B120" t="s">
        <v>24</v>
      </c>
      <c r="C120" t="s">
        <v>377</v>
      </c>
      <c r="E120" s="8">
        <v>28</v>
      </c>
      <c r="F120" s="32">
        <f t="shared" si="1"/>
        <v>13626.049999999996</v>
      </c>
      <c r="G120">
        <v>13626.05</v>
      </c>
      <c r="H120" t="s">
        <v>21</v>
      </c>
      <c r="I120" t="s">
        <v>22</v>
      </c>
    </row>
    <row r="121" spans="1:9" x14ac:dyDescent="0.3">
      <c r="A121" s="7">
        <v>45617</v>
      </c>
      <c r="B121" t="s">
        <v>24</v>
      </c>
      <c r="C121" t="s">
        <v>376</v>
      </c>
      <c r="E121" s="8">
        <v>112</v>
      </c>
      <c r="F121" s="32">
        <f t="shared" si="1"/>
        <v>13738.049999999996</v>
      </c>
      <c r="G121">
        <v>13738.05</v>
      </c>
      <c r="H121" t="s">
        <v>21</v>
      </c>
      <c r="I121" t="s">
        <v>22</v>
      </c>
    </row>
    <row r="122" spans="1:9" x14ac:dyDescent="0.3">
      <c r="A122" s="7">
        <v>45617</v>
      </c>
      <c r="B122" t="s">
        <v>23</v>
      </c>
      <c r="C122" t="s">
        <v>375</v>
      </c>
      <c r="D122" s="8">
        <v>-140</v>
      </c>
      <c r="F122" s="32">
        <f t="shared" si="1"/>
        <v>13598.049999999996</v>
      </c>
      <c r="G122">
        <v>13598.05</v>
      </c>
      <c r="H122" t="s">
        <v>21</v>
      </c>
      <c r="I122" t="s">
        <v>22</v>
      </c>
    </row>
    <row r="123" spans="1:9" x14ac:dyDescent="0.3">
      <c r="A123" s="7">
        <v>45618</v>
      </c>
      <c r="B123" t="s">
        <v>23</v>
      </c>
      <c r="C123" t="s">
        <v>374</v>
      </c>
      <c r="E123" s="8">
        <v>84</v>
      </c>
      <c r="F123" s="32">
        <f t="shared" si="1"/>
        <v>13682.049999999996</v>
      </c>
      <c r="G123">
        <v>13682.05</v>
      </c>
      <c r="H123" t="s">
        <v>21</v>
      </c>
      <c r="I123" t="s">
        <v>22</v>
      </c>
    </row>
    <row r="124" spans="1:9" x14ac:dyDescent="0.3">
      <c r="A124" s="7">
        <v>45618</v>
      </c>
      <c r="B124" t="s">
        <v>23</v>
      </c>
      <c r="C124" t="s">
        <v>373</v>
      </c>
      <c r="E124" s="8">
        <v>84</v>
      </c>
      <c r="F124" s="32">
        <f t="shared" si="1"/>
        <v>13766.049999999996</v>
      </c>
      <c r="G124">
        <v>13766.05</v>
      </c>
      <c r="H124" t="s">
        <v>21</v>
      </c>
      <c r="I124" t="s">
        <v>22</v>
      </c>
    </row>
    <row r="125" spans="1:9" x14ac:dyDescent="0.3">
      <c r="A125" s="7">
        <v>45621</v>
      </c>
      <c r="B125" t="s">
        <v>23</v>
      </c>
      <c r="C125" t="s">
        <v>372</v>
      </c>
      <c r="D125" s="8">
        <v>-239.97</v>
      </c>
      <c r="F125" s="32">
        <f t="shared" si="1"/>
        <v>13526.079999999996</v>
      </c>
      <c r="G125">
        <v>13526.08</v>
      </c>
      <c r="H125" t="s">
        <v>21</v>
      </c>
      <c r="I125" t="s">
        <v>22</v>
      </c>
    </row>
    <row r="126" spans="1:9" x14ac:dyDescent="0.3">
      <c r="A126" s="7">
        <v>45621</v>
      </c>
      <c r="B126" t="s">
        <v>23</v>
      </c>
      <c r="C126" t="s">
        <v>371</v>
      </c>
      <c r="D126" s="8">
        <v>-144.97999999999999</v>
      </c>
      <c r="F126" s="32">
        <f t="shared" si="1"/>
        <v>13381.099999999997</v>
      </c>
      <c r="G126">
        <v>13381.1</v>
      </c>
      <c r="H126" t="s">
        <v>21</v>
      </c>
      <c r="I126" t="s">
        <v>22</v>
      </c>
    </row>
    <row r="127" spans="1:9" x14ac:dyDescent="0.3">
      <c r="A127" s="7">
        <v>45621</v>
      </c>
      <c r="B127" t="s">
        <v>23</v>
      </c>
      <c r="C127" t="s">
        <v>370</v>
      </c>
      <c r="D127" s="8">
        <v>-95.41</v>
      </c>
      <c r="F127" s="32">
        <f t="shared" si="1"/>
        <v>13285.689999999997</v>
      </c>
      <c r="G127">
        <v>13285.69</v>
      </c>
      <c r="H127" t="s">
        <v>21</v>
      </c>
      <c r="I127" t="s">
        <v>22</v>
      </c>
    </row>
    <row r="128" spans="1:9" x14ac:dyDescent="0.3">
      <c r="A128" s="7">
        <v>45621</v>
      </c>
      <c r="B128" t="s">
        <v>20</v>
      </c>
      <c r="C128" t="s">
        <v>369</v>
      </c>
      <c r="D128" s="8">
        <v>-33.159999999999997</v>
      </c>
      <c r="F128" s="32">
        <f t="shared" si="1"/>
        <v>13252.529999999997</v>
      </c>
      <c r="G128">
        <v>13252.53</v>
      </c>
      <c r="H128" t="s">
        <v>21</v>
      </c>
      <c r="I128" t="s">
        <v>22</v>
      </c>
    </row>
    <row r="129" spans="1:9" x14ac:dyDescent="0.3">
      <c r="A129" s="7">
        <v>45623</v>
      </c>
      <c r="B129" t="s">
        <v>23</v>
      </c>
      <c r="C129" t="s">
        <v>368</v>
      </c>
      <c r="D129" s="8">
        <v>-248.19</v>
      </c>
      <c r="F129" s="32">
        <f t="shared" si="1"/>
        <v>13004.339999999997</v>
      </c>
      <c r="G129">
        <v>13004.34</v>
      </c>
      <c r="H129" t="s">
        <v>21</v>
      </c>
      <c r="I129" t="s">
        <v>22</v>
      </c>
    </row>
    <row r="130" spans="1:9" x14ac:dyDescent="0.3">
      <c r="A130" s="7">
        <v>45624</v>
      </c>
      <c r="B130" t="s">
        <v>24</v>
      </c>
      <c r="C130" t="s">
        <v>367</v>
      </c>
      <c r="E130" s="8">
        <v>56</v>
      </c>
      <c r="F130" s="32">
        <f t="shared" ref="F130:F193" si="2">F129+E130+D130</f>
        <v>13060.339999999997</v>
      </c>
      <c r="G130">
        <v>13060.34</v>
      </c>
      <c r="H130" t="s">
        <v>21</v>
      </c>
      <c r="I130" t="s">
        <v>22</v>
      </c>
    </row>
    <row r="131" spans="1:9" x14ac:dyDescent="0.3">
      <c r="A131" s="7">
        <v>45624</v>
      </c>
      <c r="B131" t="s">
        <v>24</v>
      </c>
      <c r="C131" t="s">
        <v>366</v>
      </c>
      <c r="E131" s="8">
        <v>54</v>
      </c>
      <c r="F131" s="32">
        <f t="shared" si="2"/>
        <v>13114.339999999997</v>
      </c>
      <c r="G131">
        <v>13114.34</v>
      </c>
      <c r="H131" t="s">
        <v>21</v>
      </c>
      <c r="I131" t="s">
        <v>22</v>
      </c>
    </row>
    <row r="132" spans="1:9" x14ac:dyDescent="0.3">
      <c r="A132" s="7">
        <v>45628</v>
      </c>
      <c r="B132" t="s">
        <v>24</v>
      </c>
      <c r="C132" t="s">
        <v>365</v>
      </c>
      <c r="E132" s="8">
        <v>28</v>
      </c>
      <c r="F132" s="32">
        <f t="shared" si="2"/>
        <v>13142.339999999997</v>
      </c>
      <c r="G132">
        <v>13142.34</v>
      </c>
      <c r="H132" t="s">
        <v>21</v>
      </c>
      <c r="I132" t="s">
        <v>22</v>
      </c>
    </row>
    <row r="133" spans="1:9" x14ac:dyDescent="0.3">
      <c r="A133" s="7">
        <v>45628</v>
      </c>
      <c r="B133" t="s">
        <v>24</v>
      </c>
      <c r="C133" t="s">
        <v>364</v>
      </c>
      <c r="E133" s="8">
        <v>56</v>
      </c>
      <c r="F133" s="32">
        <f t="shared" si="2"/>
        <v>13198.339999999997</v>
      </c>
      <c r="G133">
        <v>13198.34</v>
      </c>
      <c r="H133" t="s">
        <v>21</v>
      </c>
      <c r="I133" t="s">
        <v>22</v>
      </c>
    </row>
    <row r="134" spans="1:9" x14ac:dyDescent="0.3">
      <c r="A134" s="7">
        <v>45629</v>
      </c>
      <c r="B134" t="s">
        <v>24</v>
      </c>
      <c r="C134" t="s">
        <v>363</v>
      </c>
      <c r="E134" s="8">
        <v>356.84</v>
      </c>
      <c r="F134" s="32">
        <f t="shared" si="2"/>
        <v>13555.179999999997</v>
      </c>
      <c r="G134">
        <v>13555.18</v>
      </c>
      <c r="H134" t="s">
        <v>21</v>
      </c>
      <c r="I134" t="s">
        <v>22</v>
      </c>
    </row>
    <row r="135" spans="1:9" x14ac:dyDescent="0.3">
      <c r="A135" s="7">
        <v>45629</v>
      </c>
      <c r="B135" t="s">
        <v>23</v>
      </c>
      <c r="C135" t="s">
        <v>362</v>
      </c>
      <c r="D135" s="8">
        <v>-67.83</v>
      </c>
      <c r="F135" s="32">
        <f t="shared" si="2"/>
        <v>13487.349999999997</v>
      </c>
      <c r="G135">
        <v>13487.35</v>
      </c>
      <c r="H135" t="s">
        <v>21</v>
      </c>
      <c r="I135" t="s">
        <v>22</v>
      </c>
    </row>
    <row r="136" spans="1:9" x14ac:dyDescent="0.3">
      <c r="A136" s="7">
        <v>45630</v>
      </c>
      <c r="B136" t="s">
        <v>24</v>
      </c>
      <c r="C136" t="s">
        <v>361</v>
      </c>
      <c r="E136" s="8">
        <v>5</v>
      </c>
      <c r="F136" s="32">
        <f t="shared" si="2"/>
        <v>13492.349999999997</v>
      </c>
      <c r="G136">
        <v>13492.35</v>
      </c>
      <c r="H136" t="s">
        <v>21</v>
      </c>
      <c r="I136" t="s">
        <v>22</v>
      </c>
    </row>
    <row r="137" spans="1:9" x14ac:dyDescent="0.3">
      <c r="A137" s="7">
        <v>45630</v>
      </c>
      <c r="B137" t="s">
        <v>24</v>
      </c>
      <c r="C137" t="s">
        <v>360</v>
      </c>
      <c r="E137" s="8">
        <v>28</v>
      </c>
      <c r="F137" s="32">
        <f t="shared" si="2"/>
        <v>13520.349999999997</v>
      </c>
      <c r="G137">
        <v>13520.35</v>
      </c>
      <c r="H137" t="s">
        <v>21</v>
      </c>
      <c r="I137" t="s">
        <v>22</v>
      </c>
    </row>
    <row r="138" spans="1:9" x14ac:dyDescent="0.3">
      <c r="A138" s="7">
        <v>45631</v>
      </c>
      <c r="B138" t="s">
        <v>24</v>
      </c>
      <c r="C138" t="s">
        <v>359</v>
      </c>
      <c r="E138" s="8">
        <v>50</v>
      </c>
      <c r="F138" s="32">
        <f t="shared" si="2"/>
        <v>13570.349999999997</v>
      </c>
      <c r="G138">
        <v>13570.35</v>
      </c>
      <c r="H138" t="s">
        <v>21</v>
      </c>
      <c r="I138" t="s">
        <v>22</v>
      </c>
    </row>
    <row r="139" spans="1:9" x14ac:dyDescent="0.3">
      <c r="A139" s="7">
        <v>45632</v>
      </c>
      <c r="B139" t="s">
        <v>24</v>
      </c>
      <c r="C139" t="s">
        <v>358</v>
      </c>
      <c r="E139" s="8">
        <v>56</v>
      </c>
      <c r="F139" s="32">
        <f t="shared" si="2"/>
        <v>13626.349999999997</v>
      </c>
      <c r="G139">
        <v>13626.35</v>
      </c>
      <c r="H139" t="s">
        <v>21</v>
      </c>
      <c r="I139" t="s">
        <v>22</v>
      </c>
    </row>
    <row r="140" spans="1:9" x14ac:dyDescent="0.3">
      <c r="A140" s="7">
        <v>45635</v>
      </c>
      <c r="B140" t="s">
        <v>24</v>
      </c>
      <c r="C140" t="s">
        <v>357</v>
      </c>
      <c r="E140" s="8">
        <v>189</v>
      </c>
      <c r="F140" s="32">
        <f t="shared" si="2"/>
        <v>13815.349999999997</v>
      </c>
      <c r="G140">
        <v>13815.35</v>
      </c>
      <c r="H140" t="s">
        <v>21</v>
      </c>
      <c r="I140" t="s">
        <v>22</v>
      </c>
    </row>
    <row r="141" spans="1:9" x14ac:dyDescent="0.3">
      <c r="A141" s="7">
        <v>45636</v>
      </c>
      <c r="B141" t="s">
        <v>25</v>
      </c>
      <c r="C141">
        <v>605114</v>
      </c>
      <c r="E141" s="8">
        <v>27.5</v>
      </c>
      <c r="F141" s="32">
        <f t="shared" si="2"/>
        <v>13842.849999999997</v>
      </c>
      <c r="G141">
        <v>13842.85</v>
      </c>
      <c r="H141" t="s">
        <v>21</v>
      </c>
      <c r="I141" t="s">
        <v>22</v>
      </c>
    </row>
    <row r="142" spans="1:9" x14ac:dyDescent="0.3">
      <c r="A142" s="7">
        <v>45636</v>
      </c>
      <c r="B142" t="s">
        <v>23</v>
      </c>
      <c r="C142" t="s">
        <v>356</v>
      </c>
      <c r="D142" s="8">
        <v>-102.16</v>
      </c>
      <c r="F142" s="32">
        <f t="shared" si="2"/>
        <v>13740.689999999997</v>
      </c>
      <c r="G142">
        <v>13740.69</v>
      </c>
      <c r="H142" t="s">
        <v>21</v>
      </c>
      <c r="I142" t="s">
        <v>22</v>
      </c>
    </row>
    <row r="143" spans="1:9" x14ac:dyDescent="0.3">
      <c r="A143" s="7">
        <v>45636</v>
      </c>
      <c r="B143" t="s">
        <v>23</v>
      </c>
      <c r="C143" t="s">
        <v>355</v>
      </c>
      <c r="D143" s="8">
        <v>-50</v>
      </c>
      <c r="F143" s="32">
        <f t="shared" si="2"/>
        <v>13690.689999999997</v>
      </c>
      <c r="G143">
        <v>13690.69</v>
      </c>
      <c r="H143" t="s">
        <v>21</v>
      </c>
      <c r="I143" t="s">
        <v>22</v>
      </c>
    </row>
    <row r="144" spans="1:9" x14ac:dyDescent="0.3">
      <c r="A144" s="7">
        <v>45636</v>
      </c>
      <c r="B144" t="s">
        <v>23</v>
      </c>
      <c r="C144" t="s">
        <v>354</v>
      </c>
      <c r="D144" s="8">
        <v>-500</v>
      </c>
      <c r="F144" s="32">
        <f t="shared" si="2"/>
        <v>13190.689999999997</v>
      </c>
      <c r="G144">
        <v>13190.69</v>
      </c>
      <c r="H144" t="s">
        <v>21</v>
      </c>
      <c r="I144" t="s">
        <v>22</v>
      </c>
    </row>
    <row r="145" spans="1:9" x14ac:dyDescent="0.3">
      <c r="A145" s="7">
        <v>45643</v>
      </c>
      <c r="B145" t="s">
        <v>24</v>
      </c>
      <c r="C145" t="s">
        <v>353</v>
      </c>
      <c r="E145" s="8">
        <v>252</v>
      </c>
      <c r="F145" s="32">
        <f t="shared" si="2"/>
        <v>13442.689999999997</v>
      </c>
      <c r="G145">
        <v>13442.69</v>
      </c>
      <c r="H145" t="s">
        <v>21</v>
      </c>
      <c r="I145" t="s">
        <v>22</v>
      </c>
    </row>
    <row r="146" spans="1:9" x14ac:dyDescent="0.3">
      <c r="A146" s="7">
        <v>45644</v>
      </c>
      <c r="B146" t="s">
        <v>24</v>
      </c>
      <c r="C146" t="s">
        <v>352</v>
      </c>
      <c r="E146" s="8">
        <v>70</v>
      </c>
      <c r="F146" s="32">
        <f t="shared" si="2"/>
        <v>13512.689999999997</v>
      </c>
      <c r="G146">
        <v>13512.69</v>
      </c>
      <c r="H146" t="s">
        <v>21</v>
      </c>
      <c r="I146" t="s">
        <v>22</v>
      </c>
    </row>
    <row r="147" spans="1:9" x14ac:dyDescent="0.3">
      <c r="A147" s="7">
        <v>45644</v>
      </c>
      <c r="B147" t="s">
        <v>24</v>
      </c>
      <c r="C147" t="s">
        <v>351</v>
      </c>
      <c r="E147" s="8">
        <v>36</v>
      </c>
      <c r="F147" s="32">
        <f t="shared" si="2"/>
        <v>13548.689999999997</v>
      </c>
      <c r="G147">
        <v>13548.69</v>
      </c>
      <c r="H147" t="s">
        <v>21</v>
      </c>
      <c r="I147" t="s">
        <v>22</v>
      </c>
    </row>
    <row r="148" spans="1:9" x14ac:dyDescent="0.3">
      <c r="A148" s="7">
        <v>45645</v>
      </c>
      <c r="B148" t="s">
        <v>24</v>
      </c>
      <c r="C148" t="s">
        <v>350</v>
      </c>
      <c r="E148" s="8">
        <v>9</v>
      </c>
      <c r="F148" s="32">
        <f t="shared" si="2"/>
        <v>13557.689999999997</v>
      </c>
      <c r="G148">
        <v>13557.69</v>
      </c>
      <c r="H148" t="s">
        <v>21</v>
      </c>
      <c r="I148" t="s">
        <v>22</v>
      </c>
    </row>
    <row r="149" spans="1:9" x14ac:dyDescent="0.3">
      <c r="A149" s="7">
        <v>45646</v>
      </c>
      <c r="B149" t="s">
        <v>24</v>
      </c>
      <c r="C149" t="s">
        <v>349</v>
      </c>
      <c r="E149" s="8">
        <v>70</v>
      </c>
      <c r="F149" s="32">
        <f t="shared" si="2"/>
        <v>13627.689999999997</v>
      </c>
      <c r="G149">
        <v>13627.69</v>
      </c>
      <c r="H149" t="s">
        <v>21</v>
      </c>
      <c r="I149" t="s">
        <v>22</v>
      </c>
    </row>
    <row r="150" spans="1:9" x14ac:dyDescent="0.3">
      <c r="A150" s="7">
        <v>45646</v>
      </c>
      <c r="B150" t="s">
        <v>24</v>
      </c>
      <c r="C150" t="s">
        <v>36</v>
      </c>
      <c r="E150" s="8">
        <v>80</v>
      </c>
      <c r="F150" s="32">
        <f t="shared" si="2"/>
        <v>13707.689999999997</v>
      </c>
      <c r="G150">
        <v>13707.69</v>
      </c>
      <c r="H150" t="s">
        <v>21</v>
      </c>
      <c r="I150" t="s">
        <v>22</v>
      </c>
    </row>
    <row r="151" spans="1:9" x14ac:dyDescent="0.3">
      <c r="A151" s="7">
        <v>45649</v>
      </c>
      <c r="B151" t="s">
        <v>24</v>
      </c>
      <c r="C151" t="s">
        <v>348</v>
      </c>
      <c r="E151" s="8">
        <v>28</v>
      </c>
      <c r="F151" s="32">
        <f t="shared" si="2"/>
        <v>13735.689999999997</v>
      </c>
      <c r="G151">
        <v>13735.69</v>
      </c>
      <c r="H151" t="s">
        <v>21</v>
      </c>
      <c r="I151" t="s">
        <v>22</v>
      </c>
    </row>
    <row r="152" spans="1:9" x14ac:dyDescent="0.3">
      <c r="A152" s="7">
        <v>45649</v>
      </c>
      <c r="B152" t="s">
        <v>24</v>
      </c>
      <c r="C152" t="s">
        <v>347</v>
      </c>
      <c r="E152" s="8">
        <v>28</v>
      </c>
      <c r="F152" s="32">
        <f t="shared" si="2"/>
        <v>13763.689999999997</v>
      </c>
      <c r="G152">
        <v>13763.69</v>
      </c>
      <c r="H152" t="s">
        <v>21</v>
      </c>
      <c r="I152" t="s">
        <v>22</v>
      </c>
    </row>
    <row r="153" spans="1:9" x14ac:dyDescent="0.3">
      <c r="A153" s="7">
        <v>45650</v>
      </c>
      <c r="B153" t="s">
        <v>24</v>
      </c>
      <c r="C153" t="s">
        <v>346</v>
      </c>
      <c r="E153" s="8">
        <v>80</v>
      </c>
      <c r="F153" s="32">
        <f t="shared" si="2"/>
        <v>13843.689999999997</v>
      </c>
      <c r="G153">
        <v>13843.69</v>
      </c>
      <c r="H153" t="s">
        <v>21</v>
      </c>
      <c r="I153" t="s">
        <v>22</v>
      </c>
    </row>
    <row r="154" spans="1:9" x14ac:dyDescent="0.3">
      <c r="A154" s="7">
        <v>45653</v>
      </c>
      <c r="B154" t="s">
        <v>20</v>
      </c>
      <c r="C154" t="s">
        <v>345</v>
      </c>
      <c r="D154" s="8">
        <v>-32.840000000000003</v>
      </c>
      <c r="F154" s="32">
        <f t="shared" si="2"/>
        <v>13810.849999999997</v>
      </c>
      <c r="G154">
        <v>13810.85</v>
      </c>
      <c r="H154" t="s">
        <v>21</v>
      </c>
      <c r="I154" t="s">
        <v>22</v>
      </c>
    </row>
    <row r="155" spans="1:9" x14ac:dyDescent="0.3">
      <c r="A155" s="7">
        <v>45656</v>
      </c>
      <c r="B155" t="s">
        <v>24</v>
      </c>
      <c r="C155" t="s">
        <v>344</v>
      </c>
      <c r="E155" s="8">
        <v>84</v>
      </c>
      <c r="F155" s="32">
        <f t="shared" si="2"/>
        <v>13894.849999999997</v>
      </c>
      <c r="G155">
        <v>13894.85</v>
      </c>
      <c r="H155" t="s">
        <v>21</v>
      </c>
      <c r="I155" t="s">
        <v>22</v>
      </c>
    </row>
    <row r="156" spans="1:9" x14ac:dyDescent="0.3">
      <c r="A156" s="7">
        <v>45656</v>
      </c>
      <c r="B156" t="s">
        <v>24</v>
      </c>
      <c r="C156" t="s">
        <v>343</v>
      </c>
      <c r="E156" s="8">
        <v>168</v>
      </c>
      <c r="F156" s="32">
        <f t="shared" si="2"/>
        <v>14062.849999999997</v>
      </c>
      <c r="G156">
        <v>14062.85</v>
      </c>
      <c r="H156" t="s">
        <v>21</v>
      </c>
      <c r="I156" t="s">
        <v>22</v>
      </c>
    </row>
    <row r="157" spans="1:9" x14ac:dyDescent="0.3">
      <c r="A157" s="7">
        <v>45656</v>
      </c>
      <c r="B157" t="s">
        <v>24</v>
      </c>
      <c r="C157" t="s">
        <v>342</v>
      </c>
      <c r="E157" s="8">
        <v>42</v>
      </c>
      <c r="F157" s="32">
        <f t="shared" si="2"/>
        <v>14104.849999999997</v>
      </c>
      <c r="G157">
        <v>14104.85</v>
      </c>
      <c r="H157" t="s">
        <v>21</v>
      </c>
      <c r="I157" t="s">
        <v>22</v>
      </c>
    </row>
    <row r="158" spans="1:9" x14ac:dyDescent="0.3">
      <c r="A158" s="7">
        <v>45656</v>
      </c>
      <c r="B158" t="s">
        <v>24</v>
      </c>
      <c r="C158" t="s">
        <v>341</v>
      </c>
      <c r="E158" s="8">
        <v>112</v>
      </c>
      <c r="F158" s="32">
        <f t="shared" si="2"/>
        <v>14216.849999999997</v>
      </c>
      <c r="G158">
        <v>14216.85</v>
      </c>
      <c r="H158" t="s">
        <v>21</v>
      </c>
      <c r="I158" t="s">
        <v>22</v>
      </c>
    </row>
    <row r="159" spans="1:9" x14ac:dyDescent="0.3">
      <c r="A159" s="7">
        <v>45656</v>
      </c>
      <c r="B159" t="s">
        <v>23</v>
      </c>
      <c r="C159" t="s">
        <v>222</v>
      </c>
      <c r="D159" s="8">
        <v>-168.53</v>
      </c>
      <c r="F159" s="32">
        <f t="shared" si="2"/>
        <v>14048.319999999996</v>
      </c>
      <c r="G159">
        <v>14048.32</v>
      </c>
      <c r="H159" t="s">
        <v>21</v>
      </c>
      <c r="I159" t="s">
        <v>22</v>
      </c>
    </row>
    <row r="160" spans="1:9" x14ac:dyDescent="0.3">
      <c r="A160" s="7">
        <v>45663</v>
      </c>
      <c r="B160" t="s">
        <v>24</v>
      </c>
      <c r="C160" t="s">
        <v>340</v>
      </c>
      <c r="E160" s="8">
        <v>63</v>
      </c>
      <c r="F160" s="32">
        <f t="shared" si="2"/>
        <v>14111.319999999996</v>
      </c>
      <c r="G160">
        <v>14111.32</v>
      </c>
      <c r="H160" t="s">
        <v>21</v>
      </c>
      <c r="I160" t="s">
        <v>22</v>
      </c>
    </row>
    <row r="161" spans="1:9" x14ac:dyDescent="0.3">
      <c r="A161" s="7">
        <v>45663</v>
      </c>
      <c r="B161" t="s">
        <v>24</v>
      </c>
      <c r="C161" t="s">
        <v>339</v>
      </c>
      <c r="E161" s="8">
        <v>84</v>
      </c>
      <c r="F161" s="32">
        <f t="shared" si="2"/>
        <v>14195.319999999996</v>
      </c>
      <c r="G161">
        <v>14195.32</v>
      </c>
      <c r="H161" t="s">
        <v>21</v>
      </c>
      <c r="I161" t="s">
        <v>22</v>
      </c>
    </row>
    <row r="162" spans="1:9" x14ac:dyDescent="0.3">
      <c r="A162" s="7">
        <v>45663</v>
      </c>
      <c r="B162" t="s">
        <v>24</v>
      </c>
      <c r="C162" t="s">
        <v>338</v>
      </c>
      <c r="E162" s="8">
        <v>5</v>
      </c>
      <c r="F162" s="32">
        <f t="shared" si="2"/>
        <v>14200.319999999996</v>
      </c>
      <c r="G162">
        <v>14200.32</v>
      </c>
      <c r="H162" t="s">
        <v>21</v>
      </c>
      <c r="I162" t="s">
        <v>22</v>
      </c>
    </row>
    <row r="163" spans="1:9" x14ac:dyDescent="0.3">
      <c r="A163" s="7">
        <v>45666</v>
      </c>
      <c r="B163" t="s">
        <v>24</v>
      </c>
      <c r="C163" t="s">
        <v>337</v>
      </c>
      <c r="E163" s="8">
        <v>200</v>
      </c>
      <c r="F163" s="32">
        <f t="shared" si="2"/>
        <v>14400.319999999996</v>
      </c>
      <c r="G163">
        <v>14400.32</v>
      </c>
      <c r="H163" t="s">
        <v>21</v>
      </c>
      <c r="I163" t="s">
        <v>22</v>
      </c>
    </row>
    <row r="164" spans="1:9" x14ac:dyDescent="0.3">
      <c r="A164" s="7">
        <v>45667</v>
      </c>
      <c r="B164" t="s">
        <v>23</v>
      </c>
      <c r="C164" t="s">
        <v>336</v>
      </c>
      <c r="D164" s="8">
        <v>-135.85</v>
      </c>
      <c r="F164" s="32">
        <f t="shared" si="2"/>
        <v>14264.469999999996</v>
      </c>
      <c r="G164">
        <v>14264.47</v>
      </c>
      <c r="H164" t="s">
        <v>21</v>
      </c>
      <c r="I164" t="s">
        <v>22</v>
      </c>
    </row>
    <row r="165" spans="1:9" x14ac:dyDescent="0.3">
      <c r="A165" s="7">
        <v>45667</v>
      </c>
      <c r="B165" t="s">
        <v>23</v>
      </c>
      <c r="C165" t="s">
        <v>335</v>
      </c>
      <c r="D165" s="8">
        <v>-40</v>
      </c>
      <c r="F165" s="32">
        <f t="shared" si="2"/>
        <v>14224.469999999996</v>
      </c>
      <c r="G165">
        <v>14224.47</v>
      </c>
      <c r="H165" t="s">
        <v>21</v>
      </c>
      <c r="I165" t="s">
        <v>22</v>
      </c>
    </row>
    <row r="166" spans="1:9" x14ac:dyDescent="0.3">
      <c r="A166" s="7">
        <v>45667</v>
      </c>
      <c r="B166" t="s">
        <v>23</v>
      </c>
      <c r="C166" t="s">
        <v>334</v>
      </c>
      <c r="D166" s="8">
        <v>-97.31</v>
      </c>
      <c r="F166" s="32">
        <f t="shared" si="2"/>
        <v>14127.159999999996</v>
      </c>
      <c r="G166">
        <v>14127.16</v>
      </c>
      <c r="H166" t="s">
        <v>21</v>
      </c>
      <c r="I166" t="s">
        <v>22</v>
      </c>
    </row>
    <row r="167" spans="1:9" x14ac:dyDescent="0.3">
      <c r="A167" s="7">
        <v>45667</v>
      </c>
      <c r="B167" t="s">
        <v>23</v>
      </c>
      <c r="C167" t="s">
        <v>333</v>
      </c>
      <c r="D167" s="8">
        <v>-8</v>
      </c>
      <c r="F167" s="32">
        <f t="shared" si="2"/>
        <v>14119.159999999996</v>
      </c>
      <c r="G167">
        <v>14119.16</v>
      </c>
      <c r="H167" t="s">
        <v>21</v>
      </c>
      <c r="I167" t="s">
        <v>22</v>
      </c>
    </row>
    <row r="168" spans="1:9" x14ac:dyDescent="0.3">
      <c r="A168" s="7">
        <v>45670</v>
      </c>
      <c r="B168" t="s">
        <v>20</v>
      </c>
      <c r="C168" t="s">
        <v>29</v>
      </c>
      <c r="D168" s="8">
        <v>-301.31</v>
      </c>
      <c r="F168" s="32">
        <f t="shared" si="2"/>
        <v>13817.849999999997</v>
      </c>
      <c r="G168">
        <v>13817.85</v>
      </c>
      <c r="H168" t="s">
        <v>21</v>
      </c>
      <c r="I168" t="s">
        <v>22</v>
      </c>
    </row>
    <row r="169" spans="1:9" x14ac:dyDescent="0.3">
      <c r="A169" s="7">
        <v>45677</v>
      </c>
      <c r="B169" t="s">
        <v>24</v>
      </c>
      <c r="C169" t="s">
        <v>332</v>
      </c>
      <c r="E169" s="8">
        <v>28</v>
      </c>
      <c r="F169" s="32">
        <f t="shared" si="2"/>
        <v>13845.849999999997</v>
      </c>
      <c r="G169">
        <v>13845.85</v>
      </c>
      <c r="H169" t="s">
        <v>21</v>
      </c>
      <c r="I169" t="s">
        <v>22</v>
      </c>
    </row>
    <row r="170" spans="1:9" x14ac:dyDescent="0.3">
      <c r="A170" s="7">
        <v>45677</v>
      </c>
      <c r="B170" t="s">
        <v>24</v>
      </c>
      <c r="C170" t="s">
        <v>331</v>
      </c>
      <c r="E170" s="8">
        <v>200</v>
      </c>
      <c r="F170" s="32">
        <f t="shared" si="2"/>
        <v>14045.849999999997</v>
      </c>
      <c r="G170">
        <v>14045.85</v>
      </c>
      <c r="H170" t="s">
        <v>21</v>
      </c>
      <c r="I170" t="s">
        <v>22</v>
      </c>
    </row>
    <row r="171" spans="1:9" x14ac:dyDescent="0.3">
      <c r="A171" s="7">
        <v>45677</v>
      </c>
      <c r="B171" t="s">
        <v>23</v>
      </c>
      <c r="C171" t="s">
        <v>330</v>
      </c>
      <c r="E171" s="8">
        <v>56</v>
      </c>
      <c r="F171" s="32">
        <f t="shared" si="2"/>
        <v>14101.849999999997</v>
      </c>
      <c r="G171">
        <v>14101.85</v>
      </c>
      <c r="H171" t="s">
        <v>21</v>
      </c>
      <c r="I171" t="s">
        <v>22</v>
      </c>
    </row>
    <row r="172" spans="1:9" x14ac:dyDescent="0.3">
      <c r="A172" s="7">
        <v>45677</v>
      </c>
      <c r="B172" t="s">
        <v>23</v>
      </c>
      <c r="C172" t="s">
        <v>329</v>
      </c>
      <c r="E172" s="8">
        <v>56</v>
      </c>
      <c r="F172" s="32">
        <f t="shared" si="2"/>
        <v>14157.849999999997</v>
      </c>
      <c r="G172">
        <v>14157.85</v>
      </c>
      <c r="H172" t="s">
        <v>21</v>
      </c>
      <c r="I172" t="s">
        <v>22</v>
      </c>
    </row>
    <row r="173" spans="1:9" x14ac:dyDescent="0.3">
      <c r="A173" s="7">
        <v>45678</v>
      </c>
      <c r="B173" t="s">
        <v>23</v>
      </c>
      <c r="C173" t="s">
        <v>328</v>
      </c>
      <c r="E173" s="8">
        <v>700</v>
      </c>
      <c r="F173" s="32">
        <f t="shared" si="2"/>
        <v>14857.849999999997</v>
      </c>
      <c r="G173">
        <v>14857.85</v>
      </c>
      <c r="H173" t="s">
        <v>21</v>
      </c>
      <c r="I173" t="s">
        <v>22</v>
      </c>
    </row>
    <row r="174" spans="1:9" x14ac:dyDescent="0.3">
      <c r="A174" s="7">
        <v>45679</v>
      </c>
      <c r="B174" t="s">
        <v>23</v>
      </c>
      <c r="C174" t="s">
        <v>327</v>
      </c>
      <c r="D174" s="8">
        <v>-137.59</v>
      </c>
      <c r="F174" s="32">
        <f t="shared" si="2"/>
        <v>14720.259999999997</v>
      </c>
      <c r="G174">
        <v>14720.26</v>
      </c>
      <c r="H174" t="s">
        <v>21</v>
      </c>
      <c r="I174" t="s">
        <v>22</v>
      </c>
    </row>
    <row r="175" spans="1:9" x14ac:dyDescent="0.3">
      <c r="A175" s="7">
        <v>45681</v>
      </c>
      <c r="B175" t="s">
        <v>23</v>
      </c>
      <c r="C175" t="s">
        <v>326</v>
      </c>
      <c r="E175" s="8">
        <v>91</v>
      </c>
      <c r="F175" s="32">
        <f t="shared" si="2"/>
        <v>14811.259999999997</v>
      </c>
      <c r="G175">
        <v>14811.26</v>
      </c>
      <c r="H175" t="s">
        <v>21</v>
      </c>
      <c r="I175" t="s">
        <v>22</v>
      </c>
    </row>
    <row r="176" spans="1:9" x14ac:dyDescent="0.3">
      <c r="A176" s="7">
        <v>45681</v>
      </c>
      <c r="B176" t="s">
        <v>20</v>
      </c>
      <c r="C176" t="s">
        <v>325</v>
      </c>
      <c r="D176" s="8">
        <v>-33.159999999999997</v>
      </c>
      <c r="F176" s="32">
        <f t="shared" si="2"/>
        <v>14778.099999999997</v>
      </c>
      <c r="G176">
        <v>14778.1</v>
      </c>
      <c r="H176" t="s">
        <v>21</v>
      </c>
      <c r="I176" t="s">
        <v>22</v>
      </c>
    </row>
    <row r="177" spans="1:9" x14ac:dyDescent="0.3">
      <c r="A177" s="7">
        <v>45684</v>
      </c>
      <c r="B177" t="s">
        <v>24</v>
      </c>
      <c r="C177" t="s">
        <v>324</v>
      </c>
      <c r="E177" s="8">
        <v>550</v>
      </c>
      <c r="F177" s="32">
        <f t="shared" si="2"/>
        <v>15328.099999999997</v>
      </c>
      <c r="G177">
        <v>15328.1</v>
      </c>
      <c r="H177" t="s">
        <v>21</v>
      </c>
      <c r="I177" t="s">
        <v>22</v>
      </c>
    </row>
    <row r="178" spans="1:9" x14ac:dyDescent="0.3">
      <c r="A178" s="7">
        <v>45686</v>
      </c>
      <c r="B178" t="s">
        <v>24</v>
      </c>
      <c r="C178" t="s">
        <v>323</v>
      </c>
      <c r="E178" s="8">
        <v>56</v>
      </c>
      <c r="F178" s="32">
        <f t="shared" si="2"/>
        <v>15384.099999999997</v>
      </c>
      <c r="G178">
        <v>15384.1</v>
      </c>
      <c r="H178" t="s">
        <v>21</v>
      </c>
      <c r="I178" t="s">
        <v>22</v>
      </c>
    </row>
    <row r="179" spans="1:9" x14ac:dyDescent="0.3">
      <c r="A179" s="7">
        <v>45687</v>
      </c>
      <c r="B179" t="s">
        <v>23</v>
      </c>
      <c r="C179" t="s">
        <v>322</v>
      </c>
      <c r="D179" s="8">
        <v>-70</v>
      </c>
      <c r="F179" s="32">
        <f t="shared" si="2"/>
        <v>15314.099999999997</v>
      </c>
      <c r="G179">
        <v>15314.1</v>
      </c>
      <c r="H179" t="s">
        <v>21</v>
      </c>
      <c r="I179" t="s">
        <v>22</v>
      </c>
    </row>
    <row r="180" spans="1:9" x14ac:dyDescent="0.3">
      <c r="A180" s="7">
        <v>45688</v>
      </c>
      <c r="B180" t="s">
        <v>24</v>
      </c>
      <c r="C180" t="s">
        <v>321</v>
      </c>
      <c r="E180" s="8">
        <v>36</v>
      </c>
      <c r="F180" s="32">
        <f t="shared" si="2"/>
        <v>15350.099999999997</v>
      </c>
      <c r="G180">
        <v>15350.1</v>
      </c>
      <c r="H180" t="s">
        <v>21</v>
      </c>
      <c r="I180" t="s">
        <v>22</v>
      </c>
    </row>
    <row r="181" spans="1:9" x14ac:dyDescent="0.3">
      <c r="A181" s="7">
        <v>45688</v>
      </c>
      <c r="B181" t="s">
        <v>24</v>
      </c>
      <c r="C181" t="s">
        <v>320</v>
      </c>
      <c r="E181" s="8">
        <v>140</v>
      </c>
      <c r="F181" s="32">
        <f t="shared" si="2"/>
        <v>15490.099999999997</v>
      </c>
      <c r="G181">
        <v>15490.1</v>
      </c>
      <c r="H181" t="s">
        <v>21</v>
      </c>
      <c r="I181" t="s">
        <v>22</v>
      </c>
    </row>
    <row r="182" spans="1:9" x14ac:dyDescent="0.3">
      <c r="A182" s="7">
        <v>45688</v>
      </c>
      <c r="B182" t="s">
        <v>24</v>
      </c>
      <c r="C182" t="s">
        <v>319</v>
      </c>
      <c r="E182" s="8">
        <v>42</v>
      </c>
      <c r="F182" s="32">
        <f t="shared" si="2"/>
        <v>15532.099999999997</v>
      </c>
      <c r="G182">
        <v>15532.1</v>
      </c>
      <c r="H182" t="s">
        <v>21</v>
      </c>
      <c r="I182" t="s">
        <v>22</v>
      </c>
    </row>
    <row r="183" spans="1:9" x14ac:dyDescent="0.3">
      <c r="A183" s="7">
        <v>45691</v>
      </c>
      <c r="B183" t="s">
        <v>24</v>
      </c>
      <c r="C183" t="s">
        <v>318</v>
      </c>
      <c r="E183" s="8">
        <v>70</v>
      </c>
      <c r="F183" s="32">
        <f t="shared" si="2"/>
        <v>15602.099999999997</v>
      </c>
      <c r="G183">
        <v>15602.1</v>
      </c>
      <c r="H183" t="s">
        <v>21</v>
      </c>
      <c r="I183" t="s">
        <v>22</v>
      </c>
    </row>
    <row r="184" spans="1:9" x14ac:dyDescent="0.3">
      <c r="A184" s="7">
        <v>45691</v>
      </c>
      <c r="B184" t="s">
        <v>23</v>
      </c>
      <c r="C184" t="s">
        <v>317</v>
      </c>
      <c r="E184" s="8">
        <v>28</v>
      </c>
      <c r="F184" s="32">
        <f t="shared" si="2"/>
        <v>15630.099999999997</v>
      </c>
      <c r="G184">
        <v>15630.1</v>
      </c>
      <c r="H184" t="s">
        <v>21</v>
      </c>
      <c r="I184" t="s">
        <v>22</v>
      </c>
    </row>
    <row r="185" spans="1:9" x14ac:dyDescent="0.3">
      <c r="A185" s="7">
        <v>45691</v>
      </c>
      <c r="B185" t="s">
        <v>23</v>
      </c>
      <c r="C185" t="s">
        <v>316</v>
      </c>
      <c r="E185" s="8">
        <v>28</v>
      </c>
      <c r="F185" s="32">
        <f t="shared" si="2"/>
        <v>15658.099999999997</v>
      </c>
      <c r="G185">
        <v>15658.1</v>
      </c>
      <c r="H185" t="s">
        <v>21</v>
      </c>
      <c r="I185" t="s">
        <v>22</v>
      </c>
    </row>
    <row r="186" spans="1:9" x14ac:dyDescent="0.3">
      <c r="A186" s="7">
        <v>45691</v>
      </c>
      <c r="B186" t="s">
        <v>23</v>
      </c>
      <c r="C186" t="s">
        <v>315</v>
      </c>
      <c r="E186" s="8">
        <v>160</v>
      </c>
      <c r="F186" s="32">
        <f t="shared" si="2"/>
        <v>15818.099999999997</v>
      </c>
      <c r="G186">
        <v>15818.1</v>
      </c>
      <c r="H186" t="s">
        <v>21</v>
      </c>
      <c r="I186" t="s">
        <v>22</v>
      </c>
    </row>
    <row r="187" spans="1:9" x14ac:dyDescent="0.3">
      <c r="A187" s="7">
        <v>45692</v>
      </c>
      <c r="B187" t="s">
        <v>24</v>
      </c>
      <c r="C187" t="s">
        <v>314</v>
      </c>
      <c r="E187" s="8">
        <v>5</v>
      </c>
      <c r="F187" s="32">
        <f t="shared" si="2"/>
        <v>15823.099999999997</v>
      </c>
      <c r="G187">
        <v>15823.1</v>
      </c>
      <c r="H187" t="s">
        <v>21</v>
      </c>
      <c r="I187" t="s">
        <v>22</v>
      </c>
    </row>
    <row r="188" spans="1:9" x14ac:dyDescent="0.3">
      <c r="A188" s="7">
        <v>45693</v>
      </c>
      <c r="B188" t="s">
        <v>24</v>
      </c>
      <c r="C188" t="s">
        <v>313</v>
      </c>
      <c r="E188" s="8">
        <v>63</v>
      </c>
      <c r="F188" s="32">
        <f t="shared" si="2"/>
        <v>15886.099999999997</v>
      </c>
      <c r="G188">
        <v>15886.1</v>
      </c>
      <c r="H188" t="s">
        <v>21</v>
      </c>
      <c r="I188" t="s">
        <v>22</v>
      </c>
    </row>
    <row r="189" spans="1:9" x14ac:dyDescent="0.3">
      <c r="A189" s="7">
        <v>45695</v>
      </c>
      <c r="B189" t="s">
        <v>23</v>
      </c>
      <c r="C189" t="s">
        <v>32</v>
      </c>
      <c r="D189" s="8">
        <v>-120</v>
      </c>
      <c r="F189" s="32">
        <f t="shared" si="2"/>
        <v>15766.099999999997</v>
      </c>
      <c r="G189">
        <v>15766.1</v>
      </c>
      <c r="H189" t="s">
        <v>21</v>
      </c>
      <c r="I189" t="s">
        <v>22</v>
      </c>
    </row>
    <row r="190" spans="1:9" x14ac:dyDescent="0.3">
      <c r="A190" s="7">
        <v>45698</v>
      </c>
      <c r="B190" t="s">
        <v>24</v>
      </c>
      <c r="C190" t="s">
        <v>312</v>
      </c>
      <c r="E190" s="8">
        <v>56</v>
      </c>
      <c r="F190" s="32">
        <f t="shared" si="2"/>
        <v>15822.099999999997</v>
      </c>
      <c r="G190">
        <v>15822.1</v>
      </c>
      <c r="H190" t="s">
        <v>21</v>
      </c>
      <c r="I190" t="s">
        <v>22</v>
      </c>
    </row>
    <row r="191" spans="1:9" x14ac:dyDescent="0.3">
      <c r="A191" s="7">
        <v>45700</v>
      </c>
      <c r="B191" t="s">
        <v>25</v>
      </c>
      <c r="C191">
        <v>605114</v>
      </c>
      <c r="E191" s="8">
        <v>77.5</v>
      </c>
      <c r="F191" s="32">
        <f t="shared" si="2"/>
        <v>15899.599999999997</v>
      </c>
      <c r="G191">
        <v>15899.6</v>
      </c>
      <c r="H191" t="s">
        <v>21</v>
      </c>
      <c r="I191" t="s">
        <v>22</v>
      </c>
    </row>
    <row r="192" spans="1:9" x14ac:dyDescent="0.3">
      <c r="A192" s="7">
        <v>45700</v>
      </c>
      <c r="B192" t="s">
        <v>23</v>
      </c>
      <c r="C192" t="s">
        <v>311</v>
      </c>
      <c r="D192" s="8">
        <v>-3.89</v>
      </c>
      <c r="F192" s="32">
        <f t="shared" si="2"/>
        <v>15895.709999999997</v>
      </c>
      <c r="G192">
        <v>15895.71</v>
      </c>
      <c r="H192" t="s">
        <v>21</v>
      </c>
      <c r="I192" t="s">
        <v>22</v>
      </c>
    </row>
    <row r="193" spans="1:9" x14ac:dyDescent="0.3">
      <c r="A193" s="7">
        <v>45705</v>
      </c>
      <c r="B193" t="s">
        <v>24</v>
      </c>
      <c r="C193" t="s">
        <v>310</v>
      </c>
      <c r="E193" s="8">
        <v>84</v>
      </c>
      <c r="F193" s="32">
        <f t="shared" si="2"/>
        <v>15979.709999999997</v>
      </c>
      <c r="G193">
        <v>15979.71</v>
      </c>
      <c r="H193" t="s">
        <v>21</v>
      </c>
      <c r="I193" t="s">
        <v>22</v>
      </c>
    </row>
    <row r="194" spans="1:9" x14ac:dyDescent="0.3">
      <c r="A194" s="7">
        <v>45705</v>
      </c>
      <c r="B194" t="s">
        <v>23</v>
      </c>
      <c r="C194" t="s">
        <v>309</v>
      </c>
      <c r="D194" s="8">
        <v>-333</v>
      </c>
      <c r="F194" s="32">
        <f t="shared" ref="F194:F257" si="3">F193+E194+D194</f>
        <v>15646.709999999997</v>
      </c>
      <c r="G194">
        <v>15646.71</v>
      </c>
      <c r="H194" t="s">
        <v>21</v>
      </c>
      <c r="I194" t="s">
        <v>22</v>
      </c>
    </row>
    <row r="195" spans="1:9" x14ac:dyDescent="0.3">
      <c r="A195" s="7">
        <v>45705</v>
      </c>
      <c r="B195" t="s">
        <v>23</v>
      </c>
      <c r="C195" t="s">
        <v>308</v>
      </c>
      <c r="D195" s="8">
        <v>-163.6</v>
      </c>
      <c r="F195" s="32">
        <f t="shared" si="3"/>
        <v>15483.109999999997</v>
      </c>
      <c r="G195">
        <v>15483.11</v>
      </c>
      <c r="H195" t="s">
        <v>21</v>
      </c>
      <c r="I195" t="s">
        <v>22</v>
      </c>
    </row>
    <row r="196" spans="1:9" x14ac:dyDescent="0.3">
      <c r="A196" s="7">
        <v>45705</v>
      </c>
      <c r="B196" t="s">
        <v>23</v>
      </c>
      <c r="C196" t="s">
        <v>307</v>
      </c>
      <c r="D196" s="8">
        <v>-100</v>
      </c>
      <c r="F196" s="32">
        <f t="shared" si="3"/>
        <v>15383.109999999997</v>
      </c>
      <c r="G196">
        <v>15383.11</v>
      </c>
      <c r="H196" t="s">
        <v>21</v>
      </c>
      <c r="I196" t="s">
        <v>22</v>
      </c>
    </row>
    <row r="197" spans="1:9" x14ac:dyDescent="0.3">
      <c r="A197" s="7">
        <v>45706</v>
      </c>
      <c r="B197" t="s">
        <v>24</v>
      </c>
      <c r="C197" t="s">
        <v>306</v>
      </c>
      <c r="E197" s="8">
        <v>460</v>
      </c>
      <c r="F197" s="32">
        <f t="shared" si="3"/>
        <v>15843.109999999997</v>
      </c>
      <c r="G197">
        <v>15843.11</v>
      </c>
      <c r="H197" t="s">
        <v>21</v>
      </c>
      <c r="I197" t="s">
        <v>22</v>
      </c>
    </row>
    <row r="198" spans="1:9" x14ac:dyDescent="0.3">
      <c r="A198" s="7">
        <v>45708</v>
      </c>
      <c r="B198" t="s">
        <v>23</v>
      </c>
      <c r="C198" t="s">
        <v>305</v>
      </c>
      <c r="D198" s="8">
        <v>-116</v>
      </c>
      <c r="F198" s="32">
        <f t="shared" si="3"/>
        <v>15727.109999999997</v>
      </c>
      <c r="G198">
        <v>15727.11</v>
      </c>
      <c r="H198" t="s">
        <v>21</v>
      </c>
      <c r="I198" t="s">
        <v>22</v>
      </c>
    </row>
    <row r="199" spans="1:9" x14ac:dyDescent="0.3">
      <c r="A199" s="7">
        <v>45708</v>
      </c>
      <c r="B199" t="s">
        <v>23</v>
      </c>
      <c r="C199" t="s">
        <v>304</v>
      </c>
      <c r="D199" s="8">
        <v>-297.91000000000003</v>
      </c>
      <c r="F199" s="32">
        <f t="shared" si="3"/>
        <v>15429.199999999997</v>
      </c>
      <c r="G199">
        <v>15429.2</v>
      </c>
      <c r="H199" t="s">
        <v>21</v>
      </c>
      <c r="I199" t="s">
        <v>22</v>
      </c>
    </row>
    <row r="200" spans="1:9" x14ac:dyDescent="0.3">
      <c r="A200" s="7">
        <v>45709</v>
      </c>
      <c r="B200" t="s">
        <v>24</v>
      </c>
      <c r="C200" t="s">
        <v>303</v>
      </c>
      <c r="E200" s="8">
        <v>112</v>
      </c>
      <c r="F200" s="32">
        <f t="shared" si="3"/>
        <v>15541.199999999997</v>
      </c>
      <c r="G200">
        <v>15541.2</v>
      </c>
      <c r="H200" t="s">
        <v>21</v>
      </c>
      <c r="I200" t="s">
        <v>22</v>
      </c>
    </row>
    <row r="201" spans="1:9" x14ac:dyDescent="0.3">
      <c r="A201" s="7">
        <v>45709</v>
      </c>
      <c r="B201" t="s">
        <v>24</v>
      </c>
      <c r="C201" t="s">
        <v>302</v>
      </c>
      <c r="E201" s="8">
        <v>42</v>
      </c>
      <c r="F201" s="32">
        <f t="shared" si="3"/>
        <v>15583.199999999997</v>
      </c>
      <c r="G201">
        <v>15583.2</v>
      </c>
      <c r="H201" t="s">
        <v>21</v>
      </c>
      <c r="I201" t="s">
        <v>22</v>
      </c>
    </row>
    <row r="202" spans="1:9" x14ac:dyDescent="0.3">
      <c r="A202" s="7">
        <v>45712</v>
      </c>
      <c r="B202" t="s">
        <v>24</v>
      </c>
      <c r="C202" t="s">
        <v>301</v>
      </c>
      <c r="E202" s="8">
        <v>56</v>
      </c>
      <c r="F202" s="32">
        <f t="shared" si="3"/>
        <v>15639.199999999997</v>
      </c>
      <c r="G202">
        <v>15639.2</v>
      </c>
      <c r="H202" t="s">
        <v>21</v>
      </c>
      <c r="I202" t="s">
        <v>22</v>
      </c>
    </row>
    <row r="203" spans="1:9" x14ac:dyDescent="0.3">
      <c r="A203" s="7">
        <v>45712</v>
      </c>
      <c r="B203" t="s">
        <v>23</v>
      </c>
      <c r="C203" t="s">
        <v>300</v>
      </c>
      <c r="D203" s="8">
        <v>-42</v>
      </c>
      <c r="F203" s="32">
        <f t="shared" si="3"/>
        <v>15597.199999999997</v>
      </c>
      <c r="G203">
        <v>15597.2</v>
      </c>
      <c r="H203" t="s">
        <v>21</v>
      </c>
      <c r="I203" t="s">
        <v>22</v>
      </c>
    </row>
    <row r="204" spans="1:9" x14ac:dyDescent="0.3">
      <c r="A204" s="7">
        <v>45713</v>
      </c>
      <c r="B204" t="s">
        <v>20</v>
      </c>
      <c r="C204" t="s">
        <v>299</v>
      </c>
      <c r="D204" s="8">
        <v>-32.53</v>
      </c>
      <c r="F204" s="32">
        <f t="shared" si="3"/>
        <v>15564.669999999996</v>
      </c>
      <c r="G204">
        <v>15564.67</v>
      </c>
      <c r="H204" t="s">
        <v>21</v>
      </c>
      <c r="I204" t="s">
        <v>22</v>
      </c>
    </row>
    <row r="205" spans="1:9" x14ac:dyDescent="0.3">
      <c r="A205" s="7">
        <v>45715</v>
      </c>
      <c r="B205" t="s">
        <v>24</v>
      </c>
      <c r="C205" t="s">
        <v>298</v>
      </c>
      <c r="E205" s="8">
        <v>28</v>
      </c>
      <c r="F205" s="32">
        <f t="shared" si="3"/>
        <v>15592.669999999996</v>
      </c>
      <c r="G205">
        <v>15592.67</v>
      </c>
      <c r="H205" t="s">
        <v>21</v>
      </c>
      <c r="I205" t="s">
        <v>22</v>
      </c>
    </row>
    <row r="206" spans="1:9" x14ac:dyDescent="0.3">
      <c r="A206" s="7">
        <v>45715</v>
      </c>
      <c r="B206" t="s">
        <v>23</v>
      </c>
      <c r="C206" t="s">
        <v>297</v>
      </c>
      <c r="D206" s="8">
        <v>-95</v>
      </c>
      <c r="F206" s="32">
        <f t="shared" si="3"/>
        <v>15497.669999999996</v>
      </c>
      <c r="G206">
        <v>15497.67</v>
      </c>
      <c r="H206" t="s">
        <v>21</v>
      </c>
      <c r="I206" t="s">
        <v>22</v>
      </c>
    </row>
    <row r="207" spans="1:9" x14ac:dyDescent="0.3">
      <c r="A207" s="7">
        <v>45716</v>
      </c>
      <c r="B207" t="s">
        <v>24</v>
      </c>
      <c r="C207" t="s">
        <v>296</v>
      </c>
      <c r="E207" s="8">
        <v>81</v>
      </c>
      <c r="F207" s="32">
        <f t="shared" si="3"/>
        <v>15578.669999999996</v>
      </c>
      <c r="G207">
        <v>15578.67</v>
      </c>
      <c r="H207" t="s">
        <v>21</v>
      </c>
      <c r="I207" t="s">
        <v>22</v>
      </c>
    </row>
    <row r="208" spans="1:9" x14ac:dyDescent="0.3">
      <c r="A208" s="7">
        <v>45716</v>
      </c>
      <c r="B208" t="s">
        <v>24</v>
      </c>
      <c r="C208" t="s">
        <v>295</v>
      </c>
      <c r="E208" s="8">
        <v>56</v>
      </c>
      <c r="F208" s="32">
        <f t="shared" si="3"/>
        <v>15634.669999999996</v>
      </c>
      <c r="G208">
        <v>15634.67</v>
      </c>
      <c r="H208" t="s">
        <v>21</v>
      </c>
      <c r="I208" t="s">
        <v>22</v>
      </c>
    </row>
    <row r="209" spans="1:9" x14ac:dyDescent="0.3">
      <c r="A209" s="7">
        <v>45719</v>
      </c>
      <c r="B209" t="s">
        <v>24</v>
      </c>
      <c r="C209" t="s">
        <v>294</v>
      </c>
      <c r="E209" s="8">
        <v>42</v>
      </c>
      <c r="F209" s="32">
        <f t="shared" si="3"/>
        <v>15676.669999999996</v>
      </c>
      <c r="G209">
        <v>15676.67</v>
      </c>
      <c r="H209" t="s">
        <v>21</v>
      </c>
      <c r="I209" t="s">
        <v>22</v>
      </c>
    </row>
    <row r="210" spans="1:9" x14ac:dyDescent="0.3">
      <c r="A210" s="7">
        <v>45719</v>
      </c>
      <c r="B210" t="s">
        <v>24</v>
      </c>
      <c r="C210" t="s">
        <v>293</v>
      </c>
      <c r="E210" s="8">
        <v>70</v>
      </c>
      <c r="F210" s="32">
        <f t="shared" si="3"/>
        <v>15746.669999999996</v>
      </c>
      <c r="G210">
        <v>15746.67</v>
      </c>
      <c r="H210" t="s">
        <v>21</v>
      </c>
      <c r="I210" t="s">
        <v>22</v>
      </c>
    </row>
    <row r="211" spans="1:9" x14ac:dyDescent="0.3">
      <c r="A211" s="7">
        <v>45719</v>
      </c>
      <c r="B211" t="s">
        <v>24</v>
      </c>
      <c r="C211" t="s">
        <v>292</v>
      </c>
      <c r="E211" s="8">
        <v>42</v>
      </c>
      <c r="F211" s="32">
        <f t="shared" si="3"/>
        <v>15788.669999999996</v>
      </c>
      <c r="G211">
        <v>15788.67</v>
      </c>
      <c r="H211" t="s">
        <v>21</v>
      </c>
      <c r="I211" t="s">
        <v>22</v>
      </c>
    </row>
    <row r="212" spans="1:9" x14ac:dyDescent="0.3">
      <c r="A212" s="7">
        <v>45720</v>
      </c>
      <c r="B212" t="s">
        <v>24</v>
      </c>
      <c r="C212" t="s">
        <v>291</v>
      </c>
      <c r="E212" s="8">
        <v>126</v>
      </c>
      <c r="F212" s="32">
        <f t="shared" si="3"/>
        <v>15914.669999999996</v>
      </c>
      <c r="G212">
        <v>15914.67</v>
      </c>
      <c r="H212" t="s">
        <v>21</v>
      </c>
      <c r="I212" t="s">
        <v>22</v>
      </c>
    </row>
    <row r="213" spans="1:9" x14ac:dyDescent="0.3">
      <c r="A213" s="7">
        <v>45720</v>
      </c>
      <c r="B213" t="s">
        <v>24</v>
      </c>
      <c r="C213" t="s">
        <v>290</v>
      </c>
      <c r="E213" s="8">
        <v>5</v>
      </c>
      <c r="F213" s="32">
        <f t="shared" si="3"/>
        <v>15919.669999999996</v>
      </c>
      <c r="G213">
        <v>15919.67</v>
      </c>
      <c r="H213" t="s">
        <v>21</v>
      </c>
      <c r="I213" t="s">
        <v>22</v>
      </c>
    </row>
    <row r="214" spans="1:9" x14ac:dyDescent="0.3">
      <c r="A214" s="7">
        <v>45721</v>
      </c>
      <c r="B214" t="s">
        <v>24</v>
      </c>
      <c r="C214" t="s">
        <v>289</v>
      </c>
      <c r="E214" s="8">
        <v>70</v>
      </c>
      <c r="F214" s="32">
        <f t="shared" si="3"/>
        <v>15989.669999999996</v>
      </c>
      <c r="G214">
        <v>15989.67</v>
      </c>
      <c r="H214" t="s">
        <v>21</v>
      </c>
      <c r="I214" t="s">
        <v>22</v>
      </c>
    </row>
    <row r="215" spans="1:9" x14ac:dyDescent="0.3">
      <c r="A215" s="7">
        <v>45721</v>
      </c>
      <c r="B215" t="s">
        <v>23</v>
      </c>
      <c r="C215" t="s">
        <v>288</v>
      </c>
      <c r="D215" s="8">
        <v>-24.48</v>
      </c>
      <c r="F215" s="32">
        <f t="shared" si="3"/>
        <v>15965.189999999997</v>
      </c>
      <c r="G215">
        <v>15965.19</v>
      </c>
      <c r="H215" t="s">
        <v>21</v>
      </c>
      <c r="I215" t="s">
        <v>22</v>
      </c>
    </row>
    <row r="216" spans="1:9" x14ac:dyDescent="0.3">
      <c r="A216" s="7">
        <v>45723</v>
      </c>
      <c r="B216" t="s">
        <v>24</v>
      </c>
      <c r="C216" t="s">
        <v>287</v>
      </c>
      <c r="E216" s="8">
        <v>56</v>
      </c>
      <c r="F216" s="32">
        <f t="shared" si="3"/>
        <v>16021.189999999997</v>
      </c>
      <c r="G216">
        <v>16021.19</v>
      </c>
      <c r="H216" t="s">
        <v>21</v>
      </c>
      <c r="I216" t="s">
        <v>22</v>
      </c>
    </row>
    <row r="217" spans="1:9" x14ac:dyDescent="0.3">
      <c r="A217" s="7">
        <v>45726</v>
      </c>
      <c r="B217" t="s">
        <v>25</v>
      </c>
      <c r="C217">
        <v>605114</v>
      </c>
      <c r="E217" s="8">
        <v>27.5</v>
      </c>
      <c r="F217" s="32">
        <f t="shared" si="3"/>
        <v>16048.689999999997</v>
      </c>
      <c r="G217">
        <v>16048.69</v>
      </c>
      <c r="H217" t="s">
        <v>21</v>
      </c>
      <c r="I217" t="s">
        <v>22</v>
      </c>
    </row>
    <row r="218" spans="1:9" x14ac:dyDescent="0.3">
      <c r="A218" s="7">
        <v>45726</v>
      </c>
      <c r="B218" t="s">
        <v>23</v>
      </c>
      <c r="C218" t="s">
        <v>286</v>
      </c>
      <c r="D218" s="8">
        <v>-93.39</v>
      </c>
      <c r="F218" s="32">
        <f t="shared" si="3"/>
        <v>15955.299999999997</v>
      </c>
      <c r="G218">
        <v>15955.3</v>
      </c>
      <c r="H218" t="s">
        <v>21</v>
      </c>
      <c r="I218" t="s">
        <v>22</v>
      </c>
    </row>
    <row r="219" spans="1:9" x14ac:dyDescent="0.3">
      <c r="A219" s="7">
        <v>45727</v>
      </c>
      <c r="B219" t="s">
        <v>24</v>
      </c>
      <c r="C219" t="s">
        <v>285</v>
      </c>
      <c r="E219" s="8">
        <v>56</v>
      </c>
      <c r="F219" s="32">
        <f t="shared" si="3"/>
        <v>16011.299999999997</v>
      </c>
      <c r="G219">
        <v>16011.3</v>
      </c>
      <c r="H219" t="s">
        <v>21</v>
      </c>
      <c r="I219" t="s">
        <v>22</v>
      </c>
    </row>
    <row r="220" spans="1:9" x14ac:dyDescent="0.3">
      <c r="A220" s="7">
        <v>45727</v>
      </c>
      <c r="B220" t="s">
        <v>23</v>
      </c>
      <c r="C220" t="s">
        <v>284</v>
      </c>
      <c r="E220" s="8">
        <v>56</v>
      </c>
      <c r="F220" s="32">
        <f t="shared" si="3"/>
        <v>16067.299999999997</v>
      </c>
      <c r="G220">
        <v>16067.3</v>
      </c>
      <c r="H220" t="s">
        <v>21</v>
      </c>
      <c r="I220" t="s">
        <v>22</v>
      </c>
    </row>
    <row r="221" spans="1:9" x14ac:dyDescent="0.3">
      <c r="A221" s="7">
        <v>45727</v>
      </c>
      <c r="B221" t="s">
        <v>23</v>
      </c>
      <c r="C221" t="s">
        <v>283</v>
      </c>
      <c r="E221" s="8">
        <v>42</v>
      </c>
      <c r="F221" s="32">
        <f t="shared" si="3"/>
        <v>16109.299999999997</v>
      </c>
      <c r="G221">
        <v>16109.3</v>
      </c>
      <c r="H221" t="s">
        <v>21</v>
      </c>
      <c r="I221" t="s">
        <v>22</v>
      </c>
    </row>
    <row r="222" spans="1:9" x14ac:dyDescent="0.3">
      <c r="A222" s="7">
        <v>45730</v>
      </c>
      <c r="B222" t="s">
        <v>24</v>
      </c>
      <c r="C222" t="s">
        <v>282</v>
      </c>
      <c r="E222" s="8">
        <v>112</v>
      </c>
      <c r="F222" s="32">
        <f t="shared" si="3"/>
        <v>16221.299999999997</v>
      </c>
      <c r="G222">
        <v>16221.3</v>
      </c>
      <c r="H222" t="s">
        <v>21</v>
      </c>
      <c r="I222" t="s">
        <v>22</v>
      </c>
    </row>
    <row r="223" spans="1:9" x14ac:dyDescent="0.3">
      <c r="A223" s="7">
        <v>45736</v>
      </c>
      <c r="B223" t="s">
        <v>24</v>
      </c>
      <c r="C223" t="s">
        <v>281</v>
      </c>
      <c r="E223" s="8">
        <v>56</v>
      </c>
      <c r="F223" s="32">
        <f t="shared" si="3"/>
        <v>16277.299999999997</v>
      </c>
      <c r="G223">
        <v>16277.3</v>
      </c>
      <c r="H223" t="s">
        <v>21</v>
      </c>
      <c r="I223" t="s">
        <v>22</v>
      </c>
    </row>
    <row r="224" spans="1:9" x14ac:dyDescent="0.3">
      <c r="A224" s="7">
        <v>45737</v>
      </c>
      <c r="B224" t="s">
        <v>23</v>
      </c>
      <c r="C224" t="s">
        <v>280</v>
      </c>
      <c r="D224" s="8">
        <v>-100</v>
      </c>
      <c r="F224" s="32">
        <f t="shared" si="3"/>
        <v>16177.299999999997</v>
      </c>
      <c r="G224">
        <v>16177.3</v>
      </c>
      <c r="H224" t="s">
        <v>21</v>
      </c>
      <c r="I224" t="s">
        <v>22</v>
      </c>
    </row>
    <row r="225" spans="1:9" x14ac:dyDescent="0.3">
      <c r="A225" s="7">
        <v>45740</v>
      </c>
      <c r="B225" t="s">
        <v>24</v>
      </c>
      <c r="C225" t="s">
        <v>279</v>
      </c>
      <c r="E225" s="8">
        <v>50</v>
      </c>
      <c r="F225" s="32">
        <f t="shared" si="3"/>
        <v>16227.299999999997</v>
      </c>
      <c r="G225">
        <v>16227.3</v>
      </c>
      <c r="H225" t="s">
        <v>21</v>
      </c>
      <c r="I225" t="s">
        <v>22</v>
      </c>
    </row>
    <row r="226" spans="1:9" x14ac:dyDescent="0.3">
      <c r="A226" s="7">
        <v>45740</v>
      </c>
      <c r="B226" t="s">
        <v>23</v>
      </c>
      <c r="C226" t="s">
        <v>278</v>
      </c>
      <c r="D226" s="8">
        <v>-230</v>
      </c>
      <c r="F226" s="32">
        <f t="shared" si="3"/>
        <v>15997.299999999997</v>
      </c>
      <c r="G226">
        <v>15997.3</v>
      </c>
      <c r="H226" t="s">
        <v>21</v>
      </c>
      <c r="I226" t="s">
        <v>22</v>
      </c>
    </row>
    <row r="227" spans="1:9" x14ac:dyDescent="0.3">
      <c r="A227" s="7">
        <v>45740</v>
      </c>
      <c r="B227" t="s">
        <v>23</v>
      </c>
      <c r="C227" t="s">
        <v>277</v>
      </c>
      <c r="D227" s="8">
        <v>-285</v>
      </c>
      <c r="F227" s="32">
        <f t="shared" si="3"/>
        <v>15712.299999999997</v>
      </c>
      <c r="G227">
        <v>15712.3</v>
      </c>
      <c r="H227" t="s">
        <v>21</v>
      </c>
      <c r="I227" t="s">
        <v>22</v>
      </c>
    </row>
    <row r="228" spans="1:9" x14ac:dyDescent="0.3">
      <c r="A228" s="7">
        <v>45740</v>
      </c>
      <c r="B228" t="s">
        <v>20</v>
      </c>
      <c r="C228" t="s">
        <v>276</v>
      </c>
      <c r="D228" s="8">
        <v>-32.53</v>
      </c>
      <c r="F228" s="32">
        <f t="shared" si="3"/>
        <v>15679.769999999997</v>
      </c>
      <c r="G228">
        <v>15679.77</v>
      </c>
      <c r="H228" t="s">
        <v>21</v>
      </c>
      <c r="I228" t="s">
        <v>22</v>
      </c>
    </row>
    <row r="229" spans="1:9" x14ac:dyDescent="0.3">
      <c r="A229" s="7">
        <v>45742</v>
      </c>
      <c r="B229" t="s">
        <v>23</v>
      </c>
      <c r="C229" t="s">
        <v>275</v>
      </c>
      <c r="E229" s="8">
        <v>19.2</v>
      </c>
      <c r="F229" s="32">
        <f t="shared" si="3"/>
        <v>15698.969999999998</v>
      </c>
      <c r="G229">
        <v>15698.97</v>
      </c>
      <c r="H229" t="s">
        <v>21</v>
      </c>
      <c r="I229" t="s">
        <v>22</v>
      </c>
    </row>
    <row r="230" spans="1:9" x14ac:dyDescent="0.3">
      <c r="A230" s="7">
        <v>45743</v>
      </c>
      <c r="B230" t="s">
        <v>24</v>
      </c>
      <c r="C230" t="s">
        <v>274</v>
      </c>
      <c r="E230" s="8">
        <v>28</v>
      </c>
      <c r="F230" s="32">
        <f t="shared" si="3"/>
        <v>15726.969999999998</v>
      </c>
      <c r="G230">
        <v>15726.97</v>
      </c>
      <c r="H230" t="s">
        <v>21</v>
      </c>
      <c r="I230" t="s">
        <v>22</v>
      </c>
    </row>
    <row r="231" spans="1:9" x14ac:dyDescent="0.3">
      <c r="A231" s="7">
        <v>45743</v>
      </c>
      <c r="B231" t="s">
        <v>24</v>
      </c>
      <c r="C231" t="s">
        <v>273</v>
      </c>
      <c r="E231" s="8">
        <v>28</v>
      </c>
      <c r="F231" s="32">
        <f t="shared" si="3"/>
        <v>15754.969999999998</v>
      </c>
      <c r="G231">
        <v>15754.97</v>
      </c>
      <c r="H231" t="s">
        <v>21</v>
      </c>
      <c r="I231" t="s">
        <v>22</v>
      </c>
    </row>
    <row r="232" spans="1:9" x14ac:dyDescent="0.3">
      <c r="A232" s="7">
        <v>45743</v>
      </c>
      <c r="B232" t="s">
        <v>23</v>
      </c>
      <c r="C232" t="s">
        <v>272</v>
      </c>
      <c r="D232" s="8">
        <v>-319.98</v>
      </c>
      <c r="F232" s="32">
        <f t="shared" si="3"/>
        <v>15434.989999999998</v>
      </c>
      <c r="G232">
        <v>15434.99</v>
      </c>
      <c r="H232" t="s">
        <v>21</v>
      </c>
      <c r="I232" t="s">
        <v>22</v>
      </c>
    </row>
    <row r="233" spans="1:9" x14ac:dyDescent="0.3">
      <c r="A233" s="7">
        <v>45744</v>
      </c>
      <c r="B233" t="s">
        <v>24</v>
      </c>
      <c r="C233" t="s">
        <v>271</v>
      </c>
      <c r="E233" s="8">
        <v>168</v>
      </c>
      <c r="F233" s="32">
        <f t="shared" si="3"/>
        <v>15602.989999999998</v>
      </c>
      <c r="G233">
        <v>15602.99</v>
      </c>
      <c r="H233" t="s">
        <v>21</v>
      </c>
      <c r="I233" t="s">
        <v>22</v>
      </c>
    </row>
    <row r="234" spans="1:9" x14ac:dyDescent="0.3">
      <c r="A234" s="7">
        <v>45744</v>
      </c>
      <c r="B234" t="s">
        <v>24</v>
      </c>
      <c r="C234" t="s">
        <v>270</v>
      </c>
      <c r="E234" s="8">
        <v>126</v>
      </c>
      <c r="F234" s="32">
        <f t="shared" si="3"/>
        <v>15728.989999999998</v>
      </c>
      <c r="G234">
        <v>15728.99</v>
      </c>
      <c r="H234" t="s">
        <v>21</v>
      </c>
      <c r="I234" t="s">
        <v>22</v>
      </c>
    </row>
    <row r="235" spans="1:9" x14ac:dyDescent="0.3">
      <c r="A235" s="7">
        <v>45744</v>
      </c>
      <c r="B235" t="s">
        <v>24</v>
      </c>
      <c r="C235" t="s">
        <v>269</v>
      </c>
      <c r="E235" s="8">
        <v>500</v>
      </c>
      <c r="F235" s="32">
        <f t="shared" si="3"/>
        <v>16228.989999999998</v>
      </c>
      <c r="G235">
        <v>16228.99</v>
      </c>
      <c r="H235" t="s">
        <v>21</v>
      </c>
      <c r="I235" t="s">
        <v>22</v>
      </c>
    </row>
    <row r="236" spans="1:9" x14ac:dyDescent="0.3">
      <c r="A236" s="7">
        <v>45744</v>
      </c>
      <c r="B236" t="s">
        <v>24</v>
      </c>
      <c r="C236" t="s">
        <v>268</v>
      </c>
      <c r="E236" s="8">
        <v>168</v>
      </c>
      <c r="F236" s="32">
        <f t="shared" si="3"/>
        <v>16396.989999999998</v>
      </c>
      <c r="G236">
        <v>16396.990000000002</v>
      </c>
      <c r="H236" t="s">
        <v>21</v>
      </c>
      <c r="I236" t="s">
        <v>22</v>
      </c>
    </row>
    <row r="237" spans="1:9" x14ac:dyDescent="0.3">
      <c r="A237" s="7">
        <v>45747</v>
      </c>
      <c r="B237" t="s">
        <v>24</v>
      </c>
      <c r="C237" t="s">
        <v>267</v>
      </c>
      <c r="E237" s="8">
        <v>108</v>
      </c>
      <c r="F237" s="32">
        <f t="shared" si="3"/>
        <v>16504.989999999998</v>
      </c>
      <c r="G237">
        <v>16504.990000000002</v>
      </c>
      <c r="H237" t="s">
        <v>21</v>
      </c>
      <c r="I237" t="s">
        <v>22</v>
      </c>
    </row>
    <row r="238" spans="1:9" x14ac:dyDescent="0.3">
      <c r="A238" s="7">
        <v>45747</v>
      </c>
      <c r="B238" t="s">
        <v>24</v>
      </c>
      <c r="C238" t="s">
        <v>266</v>
      </c>
      <c r="E238" s="8">
        <v>105</v>
      </c>
      <c r="F238" s="32">
        <f t="shared" si="3"/>
        <v>16609.989999999998</v>
      </c>
      <c r="G238">
        <v>16609.990000000002</v>
      </c>
      <c r="H238" t="s">
        <v>21</v>
      </c>
      <c r="I238" t="s">
        <v>22</v>
      </c>
    </row>
    <row r="239" spans="1:9" x14ac:dyDescent="0.3">
      <c r="A239" s="7">
        <v>45747</v>
      </c>
      <c r="B239" t="s">
        <v>24</v>
      </c>
      <c r="C239" t="s">
        <v>265</v>
      </c>
      <c r="E239" s="8">
        <v>177</v>
      </c>
      <c r="F239" s="32">
        <f t="shared" si="3"/>
        <v>16786.989999999998</v>
      </c>
      <c r="G239">
        <v>16786.990000000002</v>
      </c>
      <c r="H239" t="s">
        <v>21</v>
      </c>
      <c r="I239" t="s">
        <v>22</v>
      </c>
    </row>
    <row r="240" spans="1:9" x14ac:dyDescent="0.3">
      <c r="A240" s="7">
        <v>45747</v>
      </c>
      <c r="B240" t="s">
        <v>24</v>
      </c>
      <c r="C240" t="s">
        <v>264</v>
      </c>
      <c r="E240" s="8">
        <v>54</v>
      </c>
      <c r="F240" s="32">
        <f t="shared" si="3"/>
        <v>16840.989999999998</v>
      </c>
      <c r="G240">
        <v>16840.990000000002</v>
      </c>
      <c r="H240" t="s">
        <v>21</v>
      </c>
      <c r="I240" t="s">
        <v>22</v>
      </c>
    </row>
    <row r="241" spans="1:9" x14ac:dyDescent="0.3">
      <c r="A241" s="7">
        <v>45747</v>
      </c>
      <c r="B241" t="s">
        <v>23</v>
      </c>
      <c r="C241" t="s">
        <v>263</v>
      </c>
      <c r="D241" s="8">
        <v>-15</v>
      </c>
      <c r="F241" s="32">
        <f t="shared" si="3"/>
        <v>16825.989999999998</v>
      </c>
      <c r="G241">
        <v>16825.990000000002</v>
      </c>
      <c r="H241" t="s">
        <v>21</v>
      </c>
      <c r="I241" t="s">
        <v>22</v>
      </c>
    </row>
    <row r="242" spans="1:9" x14ac:dyDescent="0.3">
      <c r="A242" s="7">
        <v>45749</v>
      </c>
      <c r="B242" t="s">
        <v>24</v>
      </c>
      <c r="C242" t="s">
        <v>262</v>
      </c>
      <c r="E242" s="8">
        <v>14</v>
      </c>
      <c r="F242" s="32">
        <f t="shared" si="3"/>
        <v>16839.989999999998</v>
      </c>
      <c r="G242">
        <v>16839.990000000002</v>
      </c>
      <c r="H242" t="s">
        <v>21</v>
      </c>
      <c r="I242" t="s">
        <v>22</v>
      </c>
    </row>
    <row r="243" spans="1:9" x14ac:dyDescent="0.3">
      <c r="A243" s="7">
        <v>45750</v>
      </c>
      <c r="B243" t="s">
        <v>23</v>
      </c>
      <c r="C243" t="s">
        <v>261</v>
      </c>
      <c r="D243" s="8">
        <v>-135.85</v>
      </c>
      <c r="F243" s="32">
        <f t="shared" si="3"/>
        <v>16704.14</v>
      </c>
      <c r="G243">
        <v>16704.14</v>
      </c>
      <c r="H243" t="s">
        <v>21</v>
      </c>
      <c r="I243" t="s">
        <v>22</v>
      </c>
    </row>
    <row r="244" spans="1:9" x14ac:dyDescent="0.3">
      <c r="A244" s="7">
        <v>45751</v>
      </c>
      <c r="B244" t="s">
        <v>25</v>
      </c>
      <c r="C244">
        <v>605114</v>
      </c>
      <c r="E244" s="8">
        <v>275</v>
      </c>
      <c r="F244" s="32">
        <f t="shared" si="3"/>
        <v>16979.14</v>
      </c>
      <c r="G244">
        <v>16979.14</v>
      </c>
      <c r="H244" t="s">
        <v>21</v>
      </c>
      <c r="I244" t="s">
        <v>22</v>
      </c>
    </row>
    <row r="245" spans="1:9" x14ac:dyDescent="0.3">
      <c r="A245" s="7">
        <v>45751</v>
      </c>
      <c r="B245" t="s">
        <v>24</v>
      </c>
      <c r="C245" t="s">
        <v>260</v>
      </c>
      <c r="E245" s="8">
        <v>98</v>
      </c>
      <c r="F245" s="32">
        <f t="shared" si="3"/>
        <v>17077.14</v>
      </c>
      <c r="G245">
        <v>17077.14</v>
      </c>
      <c r="H245" t="s">
        <v>21</v>
      </c>
      <c r="I245" t="s">
        <v>22</v>
      </c>
    </row>
    <row r="246" spans="1:9" x14ac:dyDescent="0.3">
      <c r="A246" s="7">
        <v>45751</v>
      </c>
      <c r="B246" t="s">
        <v>24</v>
      </c>
      <c r="C246" t="s">
        <v>259</v>
      </c>
      <c r="E246" s="8">
        <v>5</v>
      </c>
      <c r="F246" s="32">
        <f t="shared" si="3"/>
        <v>17082.14</v>
      </c>
      <c r="G246">
        <v>17082.14</v>
      </c>
      <c r="H246" t="s">
        <v>21</v>
      </c>
      <c r="I246" t="s">
        <v>22</v>
      </c>
    </row>
    <row r="247" spans="1:9" x14ac:dyDescent="0.3">
      <c r="A247" s="7">
        <v>45751</v>
      </c>
      <c r="B247" t="s">
        <v>23</v>
      </c>
      <c r="C247" t="s">
        <v>258</v>
      </c>
      <c r="D247" s="8">
        <v>-16.8</v>
      </c>
      <c r="F247" s="32">
        <f t="shared" si="3"/>
        <v>17065.34</v>
      </c>
      <c r="G247">
        <v>17065.34</v>
      </c>
      <c r="H247" t="s">
        <v>21</v>
      </c>
      <c r="I247" t="s">
        <v>22</v>
      </c>
    </row>
    <row r="248" spans="1:9" x14ac:dyDescent="0.3">
      <c r="A248" s="7">
        <v>45754</v>
      </c>
      <c r="B248" t="s">
        <v>24</v>
      </c>
      <c r="C248" t="s">
        <v>257</v>
      </c>
      <c r="E248" s="8">
        <v>70</v>
      </c>
      <c r="F248" s="32">
        <f t="shared" si="3"/>
        <v>17135.34</v>
      </c>
      <c r="G248">
        <v>17135.34</v>
      </c>
      <c r="H248" t="s">
        <v>21</v>
      </c>
      <c r="I248" t="s">
        <v>22</v>
      </c>
    </row>
    <row r="249" spans="1:9" x14ac:dyDescent="0.3">
      <c r="A249" s="7">
        <v>45754</v>
      </c>
      <c r="B249" t="s">
        <v>24</v>
      </c>
      <c r="C249" t="s">
        <v>256</v>
      </c>
      <c r="E249" s="8">
        <v>1000</v>
      </c>
      <c r="F249" s="32">
        <f t="shared" si="3"/>
        <v>18135.34</v>
      </c>
      <c r="G249">
        <v>18135.34</v>
      </c>
      <c r="H249" t="s">
        <v>21</v>
      </c>
      <c r="I249" t="s">
        <v>22</v>
      </c>
    </row>
    <row r="250" spans="1:9" x14ac:dyDescent="0.3">
      <c r="A250" s="7">
        <v>45754</v>
      </c>
      <c r="B250" t="s">
        <v>24</v>
      </c>
      <c r="C250" t="s">
        <v>255</v>
      </c>
      <c r="E250" s="8">
        <v>18</v>
      </c>
      <c r="F250" s="32">
        <f t="shared" si="3"/>
        <v>18153.34</v>
      </c>
      <c r="G250">
        <v>18153.34</v>
      </c>
      <c r="H250" t="s">
        <v>21</v>
      </c>
      <c r="I250" t="s">
        <v>22</v>
      </c>
    </row>
    <row r="251" spans="1:9" x14ac:dyDescent="0.3">
      <c r="A251" s="7">
        <v>45756</v>
      </c>
      <c r="B251" t="s">
        <v>24</v>
      </c>
      <c r="C251" t="s">
        <v>254</v>
      </c>
      <c r="E251" s="8">
        <v>27</v>
      </c>
      <c r="F251" s="32">
        <f t="shared" si="3"/>
        <v>18180.34</v>
      </c>
      <c r="G251">
        <v>18180.34</v>
      </c>
      <c r="H251" t="s">
        <v>21</v>
      </c>
      <c r="I251" t="s">
        <v>22</v>
      </c>
    </row>
    <row r="252" spans="1:9" x14ac:dyDescent="0.3">
      <c r="A252" s="7">
        <v>45757</v>
      </c>
      <c r="B252" t="s">
        <v>24</v>
      </c>
      <c r="C252" t="s">
        <v>253</v>
      </c>
      <c r="E252" s="8">
        <v>28</v>
      </c>
      <c r="F252" s="32">
        <f t="shared" si="3"/>
        <v>18208.34</v>
      </c>
      <c r="G252">
        <v>18208.34</v>
      </c>
      <c r="H252" t="s">
        <v>21</v>
      </c>
      <c r="I252" t="s">
        <v>22</v>
      </c>
    </row>
    <row r="253" spans="1:9" x14ac:dyDescent="0.3">
      <c r="A253" s="7">
        <v>45758</v>
      </c>
      <c r="B253" t="s">
        <v>24</v>
      </c>
      <c r="C253" t="s">
        <v>252</v>
      </c>
      <c r="E253" s="8">
        <v>168</v>
      </c>
      <c r="F253" s="32">
        <f t="shared" si="3"/>
        <v>18376.34</v>
      </c>
      <c r="G253">
        <v>18376.34</v>
      </c>
      <c r="H253" t="s">
        <v>21</v>
      </c>
      <c r="I253" t="s">
        <v>22</v>
      </c>
    </row>
    <row r="254" spans="1:9" x14ac:dyDescent="0.3">
      <c r="A254" s="7">
        <v>45761</v>
      </c>
      <c r="B254" t="s">
        <v>24</v>
      </c>
      <c r="C254" t="s">
        <v>251</v>
      </c>
      <c r="E254" s="8">
        <v>700</v>
      </c>
      <c r="F254" s="32">
        <f t="shared" si="3"/>
        <v>19076.34</v>
      </c>
      <c r="G254">
        <v>19076.34</v>
      </c>
      <c r="H254" t="s">
        <v>21</v>
      </c>
      <c r="I254" t="s">
        <v>22</v>
      </c>
    </row>
    <row r="255" spans="1:9" x14ac:dyDescent="0.3">
      <c r="A255" s="7">
        <v>45761</v>
      </c>
      <c r="B255" t="s">
        <v>24</v>
      </c>
      <c r="C255" t="s">
        <v>250</v>
      </c>
      <c r="E255" s="8">
        <v>42</v>
      </c>
      <c r="F255" s="32">
        <f t="shared" si="3"/>
        <v>19118.34</v>
      </c>
      <c r="G255">
        <v>19118.34</v>
      </c>
      <c r="H255" t="s">
        <v>21</v>
      </c>
      <c r="I255" t="s">
        <v>22</v>
      </c>
    </row>
    <row r="256" spans="1:9" x14ac:dyDescent="0.3">
      <c r="A256" s="7">
        <v>45761</v>
      </c>
      <c r="B256" t="s">
        <v>24</v>
      </c>
      <c r="C256" t="s">
        <v>249</v>
      </c>
      <c r="E256" s="8">
        <v>126</v>
      </c>
      <c r="F256" s="32">
        <f t="shared" si="3"/>
        <v>19244.34</v>
      </c>
      <c r="G256">
        <v>19244.34</v>
      </c>
      <c r="H256" t="s">
        <v>21</v>
      </c>
      <c r="I256" t="s">
        <v>22</v>
      </c>
    </row>
    <row r="257" spans="1:9" x14ac:dyDescent="0.3">
      <c r="A257" s="7">
        <v>45761</v>
      </c>
      <c r="B257" t="s">
        <v>23</v>
      </c>
      <c r="C257" t="s">
        <v>248</v>
      </c>
      <c r="D257" s="8">
        <v>-56.27</v>
      </c>
      <c r="F257" s="32">
        <f t="shared" si="3"/>
        <v>19188.07</v>
      </c>
      <c r="G257">
        <v>19188.07</v>
      </c>
      <c r="H257" t="s">
        <v>21</v>
      </c>
      <c r="I257" t="s">
        <v>22</v>
      </c>
    </row>
    <row r="258" spans="1:9" x14ac:dyDescent="0.3">
      <c r="A258" s="7">
        <v>45761</v>
      </c>
      <c r="B258" t="s">
        <v>23</v>
      </c>
      <c r="C258" t="s">
        <v>247</v>
      </c>
      <c r="D258" s="8">
        <v>-124.4</v>
      </c>
      <c r="F258" s="32">
        <f t="shared" ref="F258:F321" si="4">F257+E258+D258</f>
        <v>19063.669999999998</v>
      </c>
      <c r="G258">
        <v>19063.669999999998</v>
      </c>
      <c r="H258" t="s">
        <v>21</v>
      </c>
      <c r="I258" t="s">
        <v>22</v>
      </c>
    </row>
    <row r="259" spans="1:9" x14ac:dyDescent="0.3">
      <c r="A259" s="7">
        <v>45761</v>
      </c>
      <c r="B259" t="s">
        <v>23</v>
      </c>
      <c r="C259" t="s">
        <v>246</v>
      </c>
      <c r="D259" s="8">
        <v>-22.29</v>
      </c>
      <c r="F259" s="32">
        <f t="shared" si="4"/>
        <v>19041.379999999997</v>
      </c>
      <c r="G259">
        <v>19041.38</v>
      </c>
      <c r="H259" t="s">
        <v>21</v>
      </c>
      <c r="I259" t="s">
        <v>22</v>
      </c>
    </row>
    <row r="260" spans="1:9" x14ac:dyDescent="0.3">
      <c r="A260" s="7">
        <v>45763</v>
      </c>
      <c r="B260" t="s">
        <v>24</v>
      </c>
      <c r="C260" t="s">
        <v>245</v>
      </c>
      <c r="E260" s="8">
        <v>1000</v>
      </c>
      <c r="F260" s="32">
        <f t="shared" si="4"/>
        <v>20041.379999999997</v>
      </c>
      <c r="G260">
        <v>20041.38</v>
      </c>
      <c r="H260" t="s">
        <v>21</v>
      </c>
      <c r="I260" t="s">
        <v>22</v>
      </c>
    </row>
    <row r="261" spans="1:9" x14ac:dyDescent="0.3">
      <c r="A261" s="7">
        <v>45763</v>
      </c>
      <c r="B261" t="s">
        <v>23</v>
      </c>
      <c r="C261" t="s">
        <v>244</v>
      </c>
      <c r="D261" s="8">
        <v>-161.66</v>
      </c>
      <c r="F261" s="32">
        <f t="shared" si="4"/>
        <v>19879.719999999998</v>
      </c>
      <c r="G261">
        <v>19879.72</v>
      </c>
      <c r="H261" t="s">
        <v>21</v>
      </c>
      <c r="I261" t="s">
        <v>22</v>
      </c>
    </row>
    <row r="262" spans="1:9" x14ac:dyDescent="0.3">
      <c r="A262" s="7">
        <v>45764</v>
      </c>
      <c r="B262" t="s">
        <v>24</v>
      </c>
      <c r="C262" t="s">
        <v>243</v>
      </c>
      <c r="E262" s="8">
        <v>56</v>
      </c>
      <c r="F262" s="32">
        <f t="shared" si="4"/>
        <v>19935.719999999998</v>
      </c>
      <c r="G262">
        <v>19935.72</v>
      </c>
      <c r="H262" t="s">
        <v>21</v>
      </c>
      <c r="I262" t="s">
        <v>22</v>
      </c>
    </row>
    <row r="263" spans="1:9" x14ac:dyDescent="0.3">
      <c r="A263" s="7">
        <v>45764</v>
      </c>
      <c r="B263" t="s">
        <v>23</v>
      </c>
      <c r="C263" t="s">
        <v>222</v>
      </c>
      <c r="D263" s="8">
        <v>-2000</v>
      </c>
      <c r="F263" s="32">
        <f t="shared" si="4"/>
        <v>17935.719999999998</v>
      </c>
      <c r="G263">
        <v>17935.72</v>
      </c>
      <c r="H263" t="s">
        <v>21</v>
      </c>
      <c r="I263" t="s">
        <v>22</v>
      </c>
    </row>
    <row r="264" spans="1:9" x14ac:dyDescent="0.3">
      <c r="A264" s="7">
        <v>45769</v>
      </c>
      <c r="B264" t="s">
        <v>24</v>
      </c>
      <c r="C264" t="s">
        <v>242</v>
      </c>
      <c r="E264" s="8">
        <v>56</v>
      </c>
      <c r="F264" s="32">
        <f t="shared" si="4"/>
        <v>17991.719999999998</v>
      </c>
      <c r="G264">
        <v>17991.72</v>
      </c>
      <c r="H264" t="s">
        <v>21</v>
      </c>
      <c r="I264" t="s">
        <v>22</v>
      </c>
    </row>
    <row r="265" spans="1:9" x14ac:dyDescent="0.3">
      <c r="A265" s="7">
        <v>45769</v>
      </c>
      <c r="B265" t="s">
        <v>24</v>
      </c>
      <c r="C265" t="s">
        <v>241</v>
      </c>
      <c r="E265" s="8">
        <v>1318.34</v>
      </c>
      <c r="F265" s="32">
        <f t="shared" si="4"/>
        <v>19310.059999999998</v>
      </c>
      <c r="G265">
        <v>19310.060000000001</v>
      </c>
      <c r="H265" t="s">
        <v>21</v>
      </c>
      <c r="I265" t="s">
        <v>22</v>
      </c>
    </row>
    <row r="266" spans="1:9" x14ac:dyDescent="0.3">
      <c r="A266" s="7">
        <v>45769</v>
      </c>
      <c r="B266" t="s">
        <v>24</v>
      </c>
      <c r="C266" t="s">
        <v>240</v>
      </c>
      <c r="E266" s="8">
        <v>112</v>
      </c>
      <c r="F266" s="32">
        <f t="shared" si="4"/>
        <v>19422.059999999998</v>
      </c>
      <c r="G266">
        <v>19422.060000000001</v>
      </c>
      <c r="H266" t="s">
        <v>21</v>
      </c>
      <c r="I266" t="s">
        <v>22</v>
      </c>
    </row>
    <row r="267" spans="1:9" x14ac:dyDescent="0.3">
      <c r="A267" s="7">
        <v>45771</v>
      </c>
      <c r="B267" t="s">
        <v>24</v>
      </c>
      <c r="C267" t="s">
        <v>239</v>
      </c>
      <c r="E267" s="8">
        <v>400</v>
      </c>
      <c r="F267" s="32">
        <f t="shared" si="4"/>
        <v>19822.059999999998</v>
      </c>
      <c r="G267">
        <v>19822.060000000001</v>
      </c>
      <c r="H267" t="s">
        <v>21</v>
      </c>
      <c r="I267" t="s">
        <v>22</v>
      </c>
    </row>
    <row r="268" spans="1:9" x14ac:dyDescent="0.3">
      <c r="A268" s="7">
        <v>45771</v>
      </c>
      <c r="B268" t="s">
        <v>20</v>
      </c>
      <c r="C268" t="s">
        <v>238</v>
      </c>
      <c r="D268" s="8">
        <v>-36.47</v>
      </c>
      <c r="F268" s="32">
        <f t="shared" si="4"/>
        <v>19785.589999999997</v>
      </c>
      <c r="G268">
        <v>19785.59</v>
      </c>
      <c r="H268" t="s">
        <v>21</v>
      </c>
      <c r="I268" t="s">
        <v>22</v>
      </c>
    </row>
    <row r="269" spans="1:9" x14ac:dyDescent="0.3">
      <c r="A269" s="7">
        <v>45772</v>
      </c>
      <c r="B269" t="s">
        <v>24</v>
      </c>
      <c r="C269" t="s">
        <v>237</v>
      </c>
      <c r="E269" s="8">
        <v>588</v>
      </c>
      <c r="F269" s="32">
        <f t="shared" si="4"/>
        <v>20373.589999999997</v>
      </c>
      <c r="G269">
        <v>20373.59</v>
      </c>
      <c r="H269" t="s">
        <v>21</v>
      </c>
      <c r="I269" t="s">
        <v>22</v>
      </c>
    </row>
    <row r="270" spans="1:9" x14ac:dyDescent="0.3">
      <c r="A270" s="7">
        <v>45775</v>
      </c>
      <c r="B270" t="s">
        <v>24</v>
      </c>
      <c r="C270" t="s">
        <v>236</v>
      </c>
      <c r="E270" s="8">
        <v>124.36</v>
      </c>
      <c r="F270" s="32">
        <f t="shared" si="4"/>
        <v>20497.949999999997</v>
      </c>
      <c r="G270">
        <v>20497.95</v>
      </c>
      <c r="H270" t="s">
        <v>21</v>
      </c>
      <c r="I270" t="s">
        <v>22</v>
      </c>
    </row>
    <row r="271" spans="1:9" x14ac:dyDescent="0.3">
      <c r="A271" s="7">
        <v>45775</v>
      </c>
      <c r="B271" t="s">
        <v>23</v>
      </c>
      <c r="C271" t="s">
        <v>235</v>
      </c>
      <c r="E271" s="8">
        <v>98</v>
      </c>
      <c r="F271" s="32">
        <f t="shared" si="4"/>
        <v>20595.949999999997</v>
      </c>
      <c r="G271">
        <v>20595.95</v>
      </c>
      <c r="H271" t="s">
        <v>21</v>
      </c>
      <c r="I271" t="s">
        <v>22</v>
      </c>
    </row>
    <row r="272" spans="1:9" x14ac:dyDescent="0.3">
      <c r="A272" s="7">
        <v>45775</v>
      </c>
      <c r="B272" t="s">
        <v>23</v>
      </c>
      <c r="C272" t="s">
        <v>234</v>
      </c>
      <c r="E272" s="8">
        <v>84</v>
      </c>
      <c r="F272" s="32">
        <f t="shared" si="4"/>
        <v>20679.949999999997</v>
      </c>
      <c r="G272">
        <v>20679.95</v>
      </c>
      <c r="H272" t="s">
        <v>21</v>
      </c>
      <c r="I272" t="s">
        <v>22</v>
      </c>
    </row>
    <row r="273" spans="1:9" x14ac:dyDescent="0.3">
      <c r="A273" s="7">
        <v>45776</v>
      </c>
      <c r="B273" t="s">
        <v>23</v>
      </c>
      <c r="C273" t="s">
        <v>233</v>
      </c>
      <c r="D273" s="8">
        <v>-12.29</v>
      </c>
      <c r="F273" s="32">
        <f t="shared" si="4"/>
        <v>20667.659999999996</v>
      </c>
      <c r="G273">
        <v>20667.66</v>
      </c>
      <c r="H273" t="s">
        <v>21</v>
      </c>
      <c r="I273" t="s">
        <v>22</v>
      </c>
    </row>
    <row r="274" spans="1:9" x14ac:dyDescent="0.3">
      <c r="A274" s="7">
        <v>45776</v>
      </c>
      <c r="B274" t="s">
        <v>23</v>
      </c>
      <c r="C274" t="s">
        <v>232</v>
      </c>
      <c r="D274" s="8">
        <v>-14.19</v>
      </c>
      <c r="F274" s="32">
        <f t="shared" si="4"/>
        <v>20653.469999999998</v>
      </c>
      <c r="G274">
        <v>20653.47</v>
      </c>
      <c r="H274" t="s">
        <v>21</v>
      </c>
      <c r="I274" t="s">
        <v>22</v>
      </c>
    </row>
    <row r="275" spans="1:9" x14ac:dyDescent="0.3">
      <c r="A275" s="7">
        <v>45776</v>
      </c>
      <c r="B275" t="s">
        <v>23</v>
      </c>
      <c r="C275" t="s">
        <v>231</v>
      </c>
      <c r="D275" s="8">
        <v>-129.13999999999999</v>
      </c>
      <c r="F275" s="32">
        <f t="shared" si="4"/>
        <v>20524.329999999998</v>
      </c>
      <c r="G275">
        <v>20524.330000000002</v>
      </c>
      <c r="H275" t="s">
        <v>21</v>
      </c>
      <c r="I275" t="s">
        <v>22</v>
      </c>
    </row>
    <row r="276" spans="1:9" x14ac:dyDescent="0.3">
      <c r="A276" s="7">
        <v>45778</v>
      </c>
      <c r="B276" t="s">
        <v>24</v>
      </c>
      <c r="C276" t="s">
        <v>230</v>
      </c>
      <c r="E276" s="8">
        <v>28</v>
      </c>
      <c r="F276" s="32">
        <f t="shared" si="4"/>
        <v>20552.329999999998</v>
      </c>
      <c r="G276">
        <v>20552.330000000002</v>
      </c>
      <c r="H276" t="s">
        <v>21</v>
      </c>
      <c r="I276" t="s">
        <v>22</v>
      </c>
    </row>
    <row r="277" spans="1:9" x14ac:dyDescent="0.3">
      <c r="A277" s="7">
        <v>45778</v>
      </c>
      <c r="B277" t="s">
        <v>24</v>
      </c>
      <c r="C277" t="s">
        <v>229</v>
      </c>
      <c r="E277" s="8">
        <v>28</v>
      </c>
      <c r="F277" s="32">
        <f t="shared" si="4"/>
        <v>20580.329999999998</v>
      </c>
      <c r="G277">
        <v>20580.330000000002</v>
      </c>
      <c r="H277" t="s">
        <v>21</v>
      </c>
      <c r="I277" t="s">
        <v>22</v>
      </c>
    </row>
    <row r="278" spans="1:9" x14ac:dyDescent="0.3">
      <c r="A278" s="7">
        <v>45778</v>
      </c>
      <c r="B278" t="s">
        <v>24</v>
      </c>
      <c r="C278" t="s">
        <v>228</v>
      </c>
      <c r="E278" s="8">
        <v>70</v>
      </c>
      <c r="F278" s="32">
        <f t="shared" si="4"/>
        <v>20650.329999999998</v>
      </c>
      <c r="G278">
        <v>20650.330000000002</v>
      </c>
      <c r="H278" t="s">
        <v>21</v>
      </c>
      <c r="I278" t="s">
        <v>22</v>
      </c>
    </row>
    <row r="279" spans="1:9" x14ac:dyDescent="0.3">
      <c r="A279" s="7">
        <v>45778</v>
      </c>
      <c r="B279" t="s">
        <v>23</v>
      </c>
      <c r="C279" t="s">
        <v>227</v>
      </c>
      <c r="D279" s="8">
        <v>-24</v>
      </c>
      <c r="F279" s="32">
        <f t="shared" si="4"/>
        <v>20626.329999999998</v>
      </c>
      <c r="G279">
        <v>20626.330000000002</v>
      </c>
      <c r="H279" t="s">
        <v>21</v>
      </c>
      <c r="I279" t="s">
        <v>22</v>
      </c>
    </row>
    <row r="280" spans="1:9" x14ac:dyDescent="0.3">
      <c r="A280" s="7">
        <v>45783</v>
      </c>
      <c r="B280" t="s">
        <v>24</v>
      </c>
      <c r="C280" t="s">
        <v>226</v>
      </c>
      <c r="E280" s="8">
        <v>56</v>
      </c>
      <c r="F280" s="32">
        <f t="shared" si="4"/>
        <v>20682.329999999998</v>
      </c>
      <c r="G280">
        <v>20682.330000000002</v>
      </c>
      <c r="H280" t="s">
        <v>21</v>
      </c>
      <c r="I280" t="s">
        <v>22</v>
      </c>
    </row>
    <row r="281" spans="1:9" x14ac:dyDescent="0.3">
      <c r="A281" s="7">
        <v>45783</v>
      </c>
      <c r="B281" t="s">
        <v>24</v>
      </c>
      <c r="C281" t="s">
        <v>225</v>
      </c>
      <c r="E281" s="8">
        <v>42</v>
      </c>
      <c r="F281" s="32">
        <f t="shared" si="4"/>
        <v>20724.329999999998</v>
      </c>
      <c r="G281">
        <v>20724.330000000002</v>
      </c>
      <c r="H281" t="s">
        <v>21</v>
      </c>
      <c r="I281" t="s">
        <v>22</v>
      </c>
    </row>
    <row r="282" spans="1:9" x14ac:dyDescent="0.3">
      <c r="A282" s="7">
        <v>45783</v>
      </c>
      <c r="B282" t="s">
        <v>24</v>
      </c>
      <c r="C282" t="s">
        <v>224</v>
      </c>
      <c r="E282" s="8">
        <v>5</v>
      </c>
      <c r="F282" s="32">
        <f t="shared" si="4"/>
        <v>20729.329999999998</v>
      </c>
      <c r="G282">
        <v>20729.330000000002</v>
      </c>
      <c r="H282" t="s">
        <v>21</v>
      </c>
      <c r="I282" t="s">
        <v>22</v>
      </c>
    </row>
    <row r="283" spans="1:9" x14ac:dyDescent="0.3">
      <c r="A283" s="7">
        <v>45783</v>
      </c>
      <c r="B283" t="s">
        <v>24</v>
      </c>
      <c r="C283" t="s">
        <v>223</v>
      </c>
      <c r="E283" s="8">
        <v>56</v>
      </c>
      <c r="F283" s="32">
        <f t="shared" si="4"/>
        <v>20785.329999999998</v>
      </c>
      <c r="G283">
        <v>20785.330000000002</v>
      </c>
      <c r="H283" t="s">
        <v>21</v>
      </c>
      <c r="I283" t="s">
        <v>22</v>
      </c>
    </row>
    <row r="284" spans="1:9" x14ac:dyDescent="0.3">
      <c r="A284" s="7">
        <v>45783</v>
      </c>
      <c r="B284" t="s">
        <v>24</v>
      </c>
      <c r="C284" t="s">
        <v>34</v>
      </c>
      <c r="E284" s="8">
        <v>320</v>
      </c>
      <c r="F284" s="32">
        <f t="shared" si="4"/>
        <v>21105.329999999998</v>
      </c>
      <c r="G284">
        <v>21105.33</v>
      </c>
      <c r="H284" t="s">
        <v>21</v>
      </c>
      <c r="I284" t="s">
        <v>22</v>
      </c>
    </row>
    <row r="285" spans="1:9" x14ac:dyDescent="0.3">
      <c r="A285" s="7">
        <v>45783</v>
      </c>
      <c r="B285" t="s">
        <v>23</v>
      </c>
      <c r="C285" t="s">
        <v>222</v>
      </c>
      <c r="D285" s="8">
        <v>-1439.66</v>
      </c>
      <c r="F285" s="32">
        <f t="shared" si="4"/>
        <v>19665.669999999998</v>
      </c>
      <c r="G285">
        <v>19665.669999999998</v>
      </c>
      <c r="H285" t="s">
        <v>21</v>
      </c>
      <c r="I285" t="s">
        <v>22</v>
      </c>
    </row>
    <row r="286" spans="1:9" x14ac:dyDescent="0.3">
      <c r="A286" s="7">
        <v>45783</v>
      </c>
      <c r="B286" t="s">
        <v>23</v>
      </c>
      <c r="C286" t="s">
        <v>221</v>
      </c>
      <c r="D286" s="8">
        <v>-25.44</v>
      </c>
      <c r="F286" s="32">
        <f t="shared" si="4"/>
        <v>19640.23</v>
      </c>
      <c r="G286">
        <v>19640.23</v>
      </c>
      <c r="H286" t="s">
        <v>21</v>
      </c>
      <c r="I286" t="s">
        <v>22</v>
      </c>
    </row>
    <row r="287" spans="1:9" x14ac:dyDescent="0.3">
      <c r="A287" s="7">
        <v>45783</v>
      </c>
      <c r="B287" t="s">
        <v>23</v>
      </c>
      <c r="C287" t="s">
        <v>220</v>
      </c>
      <c r="D287" s="8">
        <v>-60</v>
      </c>
      <c r="F287" s="32">
        <f t="shared" si="4"/>
        <v>19580.23</v>
      </c>
      <c r="G287">
        <v>19580.23</v>
      </c>
      <c r="H287" t="s">
        <v>21</v>
      </c>
      <c r="I287" t="s">
        <v>22</v>
      </c>
    </row>
    <row r="288" spans="1:9" x14ac:dyDescent="0.3">
      <c r="A288" s="7">
        <v>45783</v>
      </c>
      <c r="B288" t="s">
        <v>23</v>
      </c>
      <c r="C288" t="s">
        <v>219</v>
      </c>
      <c r="D288" s="8">
        <v>-593.1</v>
      </c>
      <c r="F288" s="32">
        <f t="shared" si="4"/>
        <v>18987.13</v>
      </c>
      <c r="G288">
        <v>18987.13</v>
      </c>
      <c r="H288" t="s">
        <v>21</v>
      </c>
      <c r="I288" t="s">
        <v>22</v>
      </c>
    </row>
    <row r="289" spans="1:9" x14ac:dyDescent="0.3">
      <c r="A289" s="7">
        <v>45783</v>
      </c>
      <c r="B289" t="s">
        <v>23</v>
      </c>
      <c r="C289" t="s">
        <v>218</v>
      </c>
      <c r="D289" s="8">
        <v>-1439.66</v>
      </c>
      <c r="F289" s="32">
        <f t="shared" si="4"/>
        <v>17547.47</v>
      </c>
      <c r="G289">
        <v>17547.47</v>
      </c>
      <c r="H289" t="s">
        <v>21</v>
      </c>
      <c r="I289" t="s">
        <v>22</v>
      </c>
    </row>
    <row r="290" spans="1:9" x14ac:dyDescent="0.3">
      <c r="A290" s="7">
        <v>45783</v>
      </c>
      <c r="B290" t="s">
        <v>23</v>
      </c>
      <c r="C290" t="s">
        <v>217</v>
      </c>
      <c r="D290" s="8">
        <v>-315.14999999999998</v>
      </c>
      <c r="F290" s="32">
        <f t="shared" si="4"/>
        <v>17232.32</v>
      </c>
      <c r="G290">
        <v>17232.32</v>
      </c>
      <c r="H290" t="s">
        <v>21</v>
      </c>
      <c r="I290" t="s">
        <v>22</v>
      </c>
    </row>
    <row r="291" spans="1:9" x14ac:dyDescent="0.3">
      <c r="A291" s="7">
        <v>45784</v>
      </c>
      <c r="B291" t="s">
        <v>24</v>
      </c>
      <c r="C291" t="s">
        <v>216</v>
      </c>
      <c r="E291" s="8">
        <v>75</v>
      </c>
      <c r="F291" s="32">
        <f t="shared" si="4"/>
        <v>17307.32</v>
      </c>
      <c r="G291">
        <v>17307.32</v>
      </c>
      <c r="H291" t="s">
        <v>21</v>
      </c>
      <c r="I291" t="s">
        <v>22</v>
      </c>
    </row>
    <row r="292" spans="1:9" x14ac:dyDescent="0.3">
      <c r="A292" s="7">
        <v>45784</v>
      </c>
      <c r="B292" t="s">
        <v>23</v>
      </c>
      <c r="C292" t="s">
        <v>215</v>
      </c>
      <c r="E292" s="8">
        <v>70</v>
      </c>
      <c r="F292" s="32">
        <f t="shared" si="4"/>
        <v>17377.32</v>
      </c>
      <c r="G292">
        <v>17377.32</v>
      </c>
      <c r="H292" t="s">
        <v>21</v>
      </c>
      <c r="I292" t="s">
        <v>22</v>
      </c>
    </row>
    <row r="293" spans="1:9" x14ac:dyDescent="0.3">
      <c r="A293" s="7">
        <v>45784</v>
      </c>
      <c r="B293" t="s">
        <v>24</v>
      </c>
      <c r="C293" t="s">
        <v>124</v>
      </c>
      <c r="E293" s="8">
        <v>12.5</v>
      </c>
      <c r="F293" s="32">
        <f t="shared" si="4"/>
        <v>17389.82</v>
      </c>
      <c r="G293">
        <v>17389.82</v>
      </c>
      <c r="H293" t="s">
        <v>21</v>
      </c>
      <c r="I293" t="s">
        <v>22</v>
      </c>
    </row>
    <row r="294" spans="1:9" x14ac:dyDescent="0.3">
      <c r="A294" s="7">
        <v>45784</v>
      </c>
      <c r="B294" t="s">
        <v>24</v>
      </c>
      <c r="C294" t="s">
        <v>124</v>
      </c>
      <c r="E294" s="8">
        <v>100.22</v>
      </c>
      <c r="F294" s="32">
        <f t="shared" si="4"/>
        <v>17490.04</v>
      </c>
      <c r="G294">
        <v>17490.04</v>
      </c>
      <c r="H294" t="s">
        <v>21</v>
      </c>
      <c r="I294" t="s">
        <v>22</v>
      </c>
    </row>
    <row r="295" spans="1:9" x14ac:dyDescent="0.3">
      <c r="A295" s="7">
        <v>45786</v>
      </c>
      <c r="B295" t="s">
        <v>24</v>
      </c>
      <c r="C295" t="s">
        <v>214</v>
      </c>
      <c r="E295" s="8">
        <v>40</v>
      </c>
      <c r="F295" s="32">
        <f t="shared" si="4"/>
        <v>17530.04</v>
      </c>
      <c r="G295">
        <v>17530.04</v>
      </c>
      <c r="H295" t="s">
        <v>21</v>
      </c>
      <c r="I295" t="s">
        <v>22</v>
      </c>
    </row>
    <row r="296" spans="1:9" x14ac:dyDescent="0.3">
      <c r="A296" s="7">
        <v>45786</v>
      </c>
      <c r="B296" t="s">
        <v>23</v>
      </c>
      <c r="C296" t="s">
        <v>213</v>
      </c>
      <c r="D296" s="8">
        <v>-10.47</v>
      </c>
      <c r="F296" s="32">
        <f t="shared" si="4"/>
        <v>17519.57</v>
      </c>
      <c r="G296">
        <v>17519.57</v>
      </c>
      <c r="H296" t="s">
        <v>21</v>
      </c>
      <c r="I296" t="s">
        <v>22</v>
      </c>
    </row>
    <row r="297" spans="1:9" x14ac:dyDescent="0.3">
      <c r="A297" s="7">
        <v>45789</v>
      </c>
      <c r="B297" t="s">
        <v>24</v>
      </c>
      <c r="C297" t="s">
        <v>212</v>
      </c>
      <c r="E297" s="8">
        <v>210</v>
      </c>
      <c r="F297" s="32">
        <f t="shared" si="4"/>
        <v>17729.57</v>
      </c>
      <c r="G297">
        <v>17729.57</v>
      </c>
      <c r="H297" t="s">
        <v>21</v>
      </c>
      <c r="I297" t="s">
        <v>22</v>
      </c>
    </row>
    <row r="298" spans="1:9" x14ac:dyDescent="0.3">
      <c r="A298" s="7">
        <v>45789</v>
      </c>
      <c r="B298" t="s">
        <v>24</v>
      </c>
      <c r="C298" t="s">
        <v>211</v>
      </c>
      <c r="E298" s="8">
        <v>238</v>
      </c>
      <c r="F298" s="32">
        <f t="shared" si="4"/>
        <v>17967.57</v>
      </c>
      <c r="G298">
        <v>17967.57</v>
      </c>
      <c r="H298" t="s">
        <v>21</v>
      </c>
      <c r="I298" t="s">
        <v>22</v>
      </c>
    </row>
    <row r="299" spans="1:9" x14ac:dyDescent="0.3">
      <c r="A299" s="7">
        <v>45789</v>
      </c>
      <c r="B299" t="s">
        <v>24</v>
      </c>
      <c r="C299" t="s">
        <v>210</v>
      </c>
      <c r="E299" s="8">
        <v>28</v>
      </c>
      <c r="F299" s="32">
        <f t="shared" si="4"/>
        <v>17995.57</v>
      </c>
      <c r="G299">
        <v>17995.57</v>
      </c>
      <c r="H299" t="s">
        <v>21</v>
      </c>
      <c r="I299" t="s">
        <v>22</v>
      </c>
    </row>
    <row r="300" spans="1:9" x14ac:dyDescent="0.3">
      <c r="A300" s="7">
        <v>45789</v>
      </c>
      <c r="B300" t="s">
        <v>23</v>
      </c>
      <c r="C300" t="s">
        <v>209</v>
      </c>
      <c r="E300" s="8">
        <v>14</v>
      </c>
      <c r="F300" s="32">
        <f t="shared" si="4"/>
        <v>18009.57</v>
      </c>
      <c r="G300">
        <v>18009.57</v>
      </c>
      <c r="H300" t="s">
        <v>21</v>
      </c>
      <c r="I300" t="s">
        <v>22</v>
      </c>
    </row>
    <row r="301" spans="1:9" x14ac:dyDescent="0.3">
      <c r="A301" s="7">
        <v>45789</v>
      </c>
      <c r="B301" t="s">
        <v>23</v>
      </c>
      <c r="C301" t="s">
        <v>208</v>
      </c>
      <c r="E301" s="8">
        <v>84</v>
      </c>
      <c r="F301" s="32">
        <f t="shared" si="4"/>
        <v>18093.57</v>
      </c>
      <c r="G301">
        <v>18093.57</v>
      </c>
      <c r="H301" t="s">
        <v>21</v>
      </c>
      <c r="I301" t="s">
        <v>22</v>
      </c>
    </row>
    <row r="302" spans="1:9" x14ac:dyDescent="0.3">
      <c r="A302" s="7">
        <v>45796</v>
      </c>
      <c r="B302" t="s">
        <v>24</v>
      </c>
      <c r="C302" t="s">
        <v>207</v>
      </c>
      <c r="E302" s="8">
        <v>56</v>
      </c>
      <c r="F302" s="32">
        <f t="shared" si="4"/>
        <v>18149.57</v>
      </c>
      <c r="G302">
        <v>18149.57</v>
      </c>
      <c r="H302" t="s">
        <v>21</v>
      </c>
      <c r="I302" t="s">
        <v>22</v>
      </c>
    </row>
    <row r="303" spans="1:9" x14ac:dyDescent="0.3">
      <c r="A303" s="7">
        <v>45796</v>
      </c>
      <c r="B303" t="s">
        <v>24</v>
      </c>
      <c r="C303" t="s">
        <v>206</v>
      </c>
      <c r="E303" s="8">
        <v>56</v>
      </c>
      <c r="F303" s="32">
        <f t="shared" si="4"/>
        <v>18205.57</v>
      </c>
      <c r="G303">
        <v>18205.57</v>
      </c>
      <c r="H303" t="s">
        <v>21</v>
      </c>
      <c r="I303" t="s">
        <v>22</v>
      </c>
    </row>
    <row r="304" spans="1:9" x14ac:dyDescent="0.3">
      <c r="A304" s="7">
        <v>45796</v>
      </c>
      <c r="B304" t="s">
        <v>25</v>
      </c>
      <c r="C304">
        <v>100991</v>
      </c>
      <c r="E304" s="8">
        <v>4925</v>
      </c>
      <c r="F304" s="32">
        <f t="shared" si="4"/>
        <v>23130.57</v>
      </c>
      <c r="G304">
        <v>23130.57</v>
      </c>
      <c r="H304" t="s">
        <v>21</v>
      </c>
      <c r="I304" t="s">
        <v>22</v>
      </c>
    </row>
    <row r="305" spans="1:9" x14ac:dyDescent="0.3">
      <c r="A305" s="7">
        <v>45796</v>
      </c>
      <c r="B305" t="s">
        <v>23</v>
      </c>
      <c r="C305" t="s">
        <v>205</v>
      </c>
      <c r="D305" s="8">
        <v>-100</v>
      </c>
      <c r="F305" s="32">
        <f t="shared" si="4"/>
        <v>23030.57</v>
      </c>
      <c r="G305">
        <v>23030.57</v>
      </c>
      <c r="H305" t="s">
        <v>21</v>
      </c>
      <c r="I305" t="s">
        <v>22</v>
      </c>
    </row>
    <row r="306" spans="1:9" x14ac:dyDescent="0.3">
      <c r="A306" s="7">
        <v>45796</v>
      </c>
      <c r="B306" t="s">
        <v>23</v>
      </c>
      <c r="C306" t="s">
        <v>204</v>
      </c>
      <c r="D306" s="8">
        <v>-478.54</v>
      </c>
      <c r="F306" s="32">
        <f t="shared" si="4"/>
        <v>22552.03</v>
      </c>
      <c r="G306">
        <v>22552.03</v>
      </c>
      <c r="H306" t="s">
        <v>21</v>
      </c>
      <c r="I306" t="s">
        <v>22</v>
      </c>
    </row>
    <row r="307" spans="1:9" x14ac:dyDescent="0.3">
      <c r="A307" s="7">
        <v>45798</v>
      </c>
      <c r="B307" t="s">
        <v>23</v>
      </c>
      <c r="C307" t="s">
        <v>203</v>
      </c>
      <c r="E307" s="8">
        <v>28</v>
      </c>
      <c r="F307" s="32">
        <f t="shared" si="4"/>
        <v>22580.03</v>
      </c>
      <c r="G307">
        <v>22580.03</v>
      </c>
      <c r="H307" t="s">
        <v>21</v>
      </c>
      <c r="I307" t="s">
        <v>22</v>
      </c>
    </row>
    <row r="308" spans="1:9" x14ac:dyDescent="0.3">
      <c r="A308" s="7">
        <v>45798</v>
      </c>
      <c r="B308" t="s">
        <v>23</v>
      </c>
      <c r="C308" t="s">
        <v>202</v>
      </c>
      <c r="D308" s="8">
        <v>-100.01</v>
      </c>
      <c r="F308" s="32">
        <f t="shared" si="4"/>
        <v>22480.02</v>
      </c>
      <c r="G308">
        <v>22480.02</v>
      </c>
      <c r="H308" t="s">
        <v>21</v>
      </c>
      <c r="I308" t="s">
        <v>22</v>
      </c>
    </row>
    <row r="309" spans="1:9" x14ac:dyDescent="0.3">
      <c r="A309" s="7">
        <v>45798</v>
      </c>
      <c r="B309" t="s">
        <v>23</v>
      </c>
      <c r="C309" t="s">
        <v>201</v>
      </c>
      <c r="D309" s="8">
        <v>-76.8</v>
      </c>
      <c r="F309" s="32">
        <f t="shared" si="4"/>
        <v>22403.22</v>
      </c>
      <c r="G309">
        <v>22403.22</v>
      </c>
      <c r="H309" t="s">
        <v>21</v>
      </c>
      <c r="I309" t="s">
        <v>22</v>
      </c>
    </row>
    <row r="310" spans="1:9" x14ac:dyDescent="0.3">
      <c r="A310" s="7">
        <v>45799</v>
      </c>
      <c r="B310" t="s">
        <v>24</v>
      </c>
      <c r="C310" t="s">
        <v>200</v>
      </c>
      <c r="E310" s="8">
        <v>99</v>
      </c>
      <c r="F310" s="32">
        <f t="shared" si="4"/>
        <v>22502.22</v>
      </c>
      <c r="G310">
        <v>22502.22</v>
      </c>
      <c r="H310" t="s">
        <v>21</v>
      </c>
      <c r="I310" t="s">
        <v>22</v>
      </c>
    </row>
    <row r="311" spans="1:9" x14ac:dyDescent="0.3">
      <c r="A311" s="7">
        <v>45799</v>
      </c>
      <c r="B311" t="s">
        <v>24</v>
      </c>
      <c r="C311" t="s">
        <v>199</v>
      </c>
      <c r="E311" s="8">
        <v>112</v>
      </c>
      <c r="F311" s="32">
        <f t="shared" si="4"/>
        <v>22614.22</v>
      </c>
      <c r="G311">
        <v>22614.22</v>
      </c>
      <c r="H311" t="s">
        <v>21</v>
      </c>
      <c r="I311" t="s">
        <v>22</v>
      </c>
    </row>
    <row r="312" spans="1:9" x14ac:dyDescent="0.3">
      <c r="A312" s="7">
        <v>45799</v>
      </c>
      <c r="B312" t="s">
        <v>24</v>
      </c>
      <c r="C312" t="s">
        <v>198</v>
      </c>
      <c r="E312" s="8">
        <v>56</v>
      </c>
      <c r="F312" s="32">
        <f t="shared" si="4"/>
        <v>22670.22</v>
      </c>
      <c r="G312">
        <v>22670.22</v>
      </c>
      <c r="H312" t="s">
        <v>21</v>
      </c>
      <c r="I312" t="s">
        <v>22</v>
      </c>
    </row>
    <row r="313" spans="1:9" x14ac:dyDescent="0.3">
      <c r="A313" s="7">
        <v>45804</v>
      </c>
      <c r="B313" t="s">
        <v>24</v>
      </c>
      <c r="C313" t="s">
        <v>197</v>
      </c>
      <c r="E313" s="8">
        <v>42</v>
      </c>
      <c r="F313" s="32">
        <f t="shared" si="4"/>
        <v>22712.22</v>
      </c>
      <c r="G313">
        <v>22712.22</v>
      </c>
      <c r="H313" t="s">
        <v>21</v>
      </c>
      <c r="I313" t="s">
        <v>22</v>
      </c>
    </row>
    <row r="314" spans="1:9" x14ac:dyDescent="0.3">
      <c r="A314" s="7">
        <v>45804</v>
      </c>
      <c r="B314" t="s">
        <v>24</v>
      </c>
      <c r="C314" t="s">
        <v>196</v>
      </c>
      <c r="E314" s="8">
        <v>63</v>
      </c>
      <c r="F314" s="32">
        <f t="shared" si="4"/>
        <v>22775.22</v>
      </c>
      <c r="G314">
        <v>22775.22</v>
      </c>
      <c r="H314" t="s">
        <v>21</v>
      </c>
      <c r="I314" t="s">
        <v>22</v>
      </c>
    </row>
    <row r="315" spans="1:9" x14ac:dyDescent="0.3">
      <c r="A315" s="7">
        <v>45804</v>
      </c>
      <c r="B315" t="s">
        <v>23</v>
      </c>
      <c r="C315" t="s">
        <v>195</v>
      </c>
      <c r="D315" s="8">
        <v>-170</v>
      </c>
      <c r="F315" s="32">
        <f t="shared" si="4"/>
        <v>22605.22</v>
      </c>
      <c r="G315">
        <v>22605.22</v>
      </c>
      <c r="H315" t="s">
        <v>21</v>
      </c>
      <c r="I315" t="s">
        <v>22</v>
      </c>
    </row>
    <row r="316" spans="1:9" x14ac:dyDescent="0.3">
      <c r="A316" s="7">
        <v>45804</v>
      </c>
      <c r="B316" t="s">
        <v>23</v>
      </c>
      <c r="C316" t="s">
        <v>194</v>
      </c>
      <c r="D316" s="8">
        <v>-21</v>
      </c>
      <c r="F316" s="32">
        <f t="shared" si="4"/>
        <v>22584.22</v>
      </c>
      <c r="G316">
        <v>22584.22</v>
      </c>
      <c r="H316" t="s">
        <v>21</v>
      </c>
      <c r="I316" t="s">
        <v>22</v>
      </c>
    </row>
    <row r="317" spans="1:9" x14ac:dyDescent="0.3">
      <c r="A317" s="7">
        <v>45804</v>
      </c>
      <c r="B317" t="s">
        <v>23</v>
      </c>
      <c r="C317" t="s">
        <v>193</v>
      </c>
      <c r="D317" s="8">
        <v>-249.58</v>
      </c>
      <c r="F317" s="32">
        <f t="shared" si="4"/>
        <v>22334.639999999999</v>
      </c>
      <c r="G317">
        <v>22334.639999999999</v>
      </c>
      <c r="H317" t="s">
        <v>21</v>
      </c>
      <c r="I317" t="s">
        <v>22</v>
      </c>
    </row>
    <row r="318" spans="1:9" x14ac:dyDescent="0.3">
      <c r="A318" s="7">
        <v>45804</v>
      </c>
      <c r="B318" t="s">
        <v>20</v>
      </c>
      <c r="C318" t="s">
        <v>192</v>
      </c>
      <c r="D318" s="8">
        <v>-35.840000000000003</v>
      </c>
      <c r="F318" s="32">
        <f t="shared" si="4"/>
        <v>22298.799999999999</v>
      </c>
      <c r="G318">
        <v>22298.799999999999</v>
      </c>
      <c r="H318" t="s">
        <v>21</v>
      </c>
      <c r="I318" t="s">
        <v>22</v>
      </c>
    </row>
    <row r="319" spans="1:9" x14ac:dyDescent="0.3">
      <c r="A319" s="7">
        <v>45805</v>
      </c>
      <c r="B319" t="s">
        <v>23</v>
      </c>
      <c r="C319" t="s">
        <v>191</v>
      </c>
      <c r="E319" s="8">
        <v>200</v>
      </c>
      <c r="F319" s="32">
        <f t="shared" si="4"/>
        <v>22498.799999999999</v>
      </c>
      <c r="G319">
        <v>22498.799999999999</v>
      </c>
      <c r="H319" t="s">
        <v>21</v>
      </c>
      <c r="I319" t="s">
        <v>22</v>
      </c>
    </row>
    <row r="320" spans="1:9" x14ac:dyDescent="0.3">
      <c r="A320" s="7">
        <v>45806</v>
      </c>
      <c r="B320" t="s">
        <v>23</v>
      </c>
      <c r="C320" t="s">
        <v>190</v>
      </c>
      <c r="D320" s="8">
        <v>-323.39999999999998</v>
      </c>
      <c r="F320" s="32">
        <f t="shared" si="4"/>
        <v>22175.399999999998</v>
      </c>
      <c r="G320">
        <v>22175.4</v>
      </c>
      <c r="H320" t="s">
        <v>21</v>
      </c>
      <c r="I320" t="s">
        <v>22</v>
      </c>
    </row>
    <row r="321" spans="1:9" x14ac:dyDescent="0.3">
      <c r="A321" s="7">
        <v>45807</v>
      </c>
      <c r="B321" t="s">
        <v>24</v>
      </c>
      <c r="C321" t="s">
        <v>189</v>
      </c>
      <c r="E321" s="8">
        <v>28</v>
      </c>
      <c r="F321" s="32">
        <f t="shared" si="4"/>
        <v>22203.399999999998</v>
      </c>
      <c r="G321">
        <v>22203.4</v>
      </c>
      <c r="H321" t="s">
        <v>21</v>
      </c>
      <c r="I321" t="s">
        <v>22</v>
      </c>
    </row>
    <row r="322" spans="1:9" x14ac:dyDescent="0.3">
      <c r="A322" s="7">
        <v>45807</v>
      </c>
      <c r="B322" t="s">
        <v>24</v>
      </c>
      <c r="C322" t="s">
        <v>188</v>
      </c>
      <c r="E322" s="8">
        <v>42</v>
      </c>
      <c r="F322" s="32">
        <f t="shared" ref="F322:F385" si="5">F321+E322+D322</f>
        <v>22245.399999999998</v>
      </c>
      <c r="G322">
        <v>22245.4</v>
      </c>
      <c r="H322" t="s">
        <v>21</v>
      </c>
      <c r="I322" t="s">
        <v>22</v>
      </c>
    </row>
    <row r="323" spans="1:9" x14ac:dyDescent="0.3">
      <c r="A323" s="7">
        <v>45810</v>
      </c>
      <c r="B323" t="s">
        <v>24</v>
      </c>
      <c r="C323" t="s">
        <v>187</v>
      </c>
      <c r="E323" s="8">
        <v>50</v>
      </c>
      <c r="F323" s="32">
        <f t="shared" si="5"/>
        <v>22295.399999999998</v>
      </c>
      <c r="G323">
        <v>22295.4</v>
      </c>
      <c r="H323" t="s">
        <v>21</v>
      </c>
      <c r="I323" t="s">
        <v>22</v>
      </c>
    </row>
    <row r="324" spans="1:9" x14ac:dyDescent="0.3">
      <c r="A324" s="7">
        <v>45812</v>
      </c>
      <c r="B324" t="s">
        <v>24</v>
      </c>
      <c r="C324" t="s">
        <v>186</v>
      </c>
      <c r="E324" s="8">
        <v>5</v>
      </c>
      <c r="F324" s="32">
        <f t="shared" si="5"/>
        <v>22300.399999999998</v>
      </c>
      <c r="G324">
        <v>22300.400000000001</v>
      </c>
      <c r="H324" t="s">
        <v>21</v>
      </c>
      <c r="I324" t="s">
        <v>22</v>
      </c>
    </row>
    <row r="325" spans="1:9" x14ac:dyDescent="0.3">
      <c r="A325" s="7">
        <v>45812</v>
      </c>
      <c r="B325" t="s">
        <v>24</v>
      </c>
      <c r="C325" t="s">
        <v>185</v>
      </c>
      <c r="E325" s="8">
        <v>28</v>
      </c>
      <c r="F325" s="32">
        <f t="shared" si="5"/>
        <v>22328.399999999998</v>
      </c>
      <c r="G325">
        <v>22328.400000000001</v>
      </c>
      <c r="H325" t="s">
        <v>21</v>
      </c>
      <c r="I325" t="s">
        <v>22</v>
      </c>
    </row>
    <row r="326" spans="1:9" x14ac:dyDescent="0.3">
      <c r="A326" s="7">
        <v>45817</v>
      </c>
      <c r="B326" t="s">
        <v>24</v>
      </c>
      <c r="C326" t="s">
        <v>184</v>
      </c>
      <c r="E326" s="8">
        <v>80</v>
      </c>
      <c r="F326" s="32">
        <f t="shared" si="5"/>
        <v>22408.399999999998</v>
      </c>
      <c r="G326">
        <v>22408.400000000001</v>
      </c>
      <c r="H326" t="s">
        <v>21</v>
      </c>
      <c r="I326" t="s">
        <v>22</v>
      </c>
    </row>
    <row r="327" spans="1:9" x14ac:dyDescent="0.3">
      <c r="A327" s="7">
        <v>45824</v>
      </c>
      <c r="B327" t="s">
        <v>24</v>
      </c>
      <c r="C327" t="s">
        <v>183</v>
      </c>
      <c r="E327" s="8">
        <v>42</v>
      </c>
      <c r="F327" s="32">
        <f t="shared" si="5"/>
        <v>22450.399999999998</v>
      </c>
      <c r="G327">
        <v>22450.400000000001</v>
      </c>
      <c r="H327" t="s">
        <v>21</v>
      </c>
      <c r="I327" t="s">
        <v>22</v>
      </c>
    </row>
    <row r="328" spans="1:9" x14ac:dyDescent="0.3">
      <c r="A328" s="7">
        <v>45824</v>
      </c>
      <c r="B328" t="s">
        <v>23</v>
      </c>
      <c r="C328" t="s">
        <v>182</v>
      </c>
      <c r="E328" s="8">
        <v>14</v>
      </c>
      <c r="F328" s="32">
        <f t="shared" si="5"/>
        <v>22464.399999999998</v>
      </c>
      <c r="G328">
        <v>22464.400000000001</v>
      </c>
      <c r="H328" t="s">
        <v>21</v>
      </c>
      <c r="I328" t="s">
        <v>22</v>
      </c>
    </row>
    <row r="329" spans="1:9" x14ac:dyDescent="0.3">
      <c r="A329" s="7">
        <v>45826</v>
      </c>
      <c r="B329" t="s">
        <v>24</v>
      </c>
      <c r="C329" t="s">
        <v>181</v>
      </c>
      <c r="E329" s="8">
        <v>140</v>
      </c>
      <c r="F329" s="32">
        <f t="shared" si="5"/>
        <v>22604.399999999998</v>
      </c>
      <c r="G329">
        <v>22604.400000000001</v>
      </c>
      <c r="H329" t="s">
        <v>21</v>
      </c>
      <c r="I329" t="s">
        <v>22</v>
      </c>
    </row>
    <row r="330" spans="1:9" x14ac:dyDescent="0.3">
      <c r="A330" s="7">
        <v>45827</v>
      </c>
      <c r="B330" t="s">
        <v>23</v>
      </c>
      <c r="C330" t="s">
        <v>180</v>
      </c>
      <c r="D330" s="8">
        <v>-110.21</v>
      </c>
      <c r="F330" s="32">
        <f t="shared" si="5"/>
        <v>22494.19</v>
      </c>
      <c r="G330">
        <v>22494.19</v>
      </c>
      <c r="H330" t="s">
        <v>21</v>
      </c>
      <c r="I330" t="s">
        <v>22</v>
      </c>
    </row>
    <row r="331" spans="1:9" x14ac:dyDescent="0.3">
      <c r="A331" s="7">
        <v>45828</v>
      </c>
      <c r="B331" t="s">
        <v>24</v>
      </c>
      <c r="C331" t="s">
        <v>179</v>
      </c>
      <c r="E331" s="8">
        <v>42</v>
      </c>
      <c r="F331" s="32">
        <f t="shared" si="5"/>
        <v>22536.19</v>
      </c>
      <c r="G331">
        <v>22536.19</v>
      </c>
      <c r="H331" t="s">
        <v>21</v>
      </c>
      <c r="I331" t="s">
        <v>22</v>
      </c>
    </row>
    <row r="332" spans="1:9" x14ac:dyDescent="0.3">
      <c r="A332" s="7">
        <v>45828</v>
      </c>
      <c r="B332" t="s">
        <v>24</v>
      </c>
      <c r="C332" t="s">
        <v>178</v>
      </c>
      <c r="E332" s="8">
        <v>40</v>
      </c>
      <c r="F332" s="32">
        <f t="shared" si="5"/>
        <v>22576.19</v>
      </c>
      <c r="G332">
        <v>22576.19</v>
      </c>
      <c r="H332" t="s">
        <v>21</v>
      </c>
      <c r="I332" t="s">
        <v>22</v>
      </c>
    </row>
    <row r="333" spans="1:9" x14ac:dyDescent="0.3">
      <c r="A333" s="7">
        <v>45831</v>
      </c>
      <c r="B333" t="s">
        <v>24</v>
      </c>
      <c r="C333" t="s">
        <v>177</v>
      </c>
      <c r="E333" s="8">
        <v>14</v>
      </c>
      <c r="F333" s="32">
        <f t="shared" si="5"/>
        <v>22590.19</v>
      </c>
      <c r="G333">
        <v>22590.19</v>
      </c>
      <c r="H333" t="s">
        <v>21</v>
      </c>
      <c r="I333" t="s">
        <v>22</v>
      </c>
    </row>
    <row r="334" spans="1:9" x14ac:dyDescent="0.3">
      <c r="A334" s="7">
        <v>45831</v>
      </c>
      <c r="B334" t="s">
        <v>24</v>
      </c>
      <c r="C334" t="s">
        <v>176</v>
      </c>
      <c r="E334" s="8">
        <v>112</v>
      </c>
      <c r="F334" s="32">
        <f t="shared" si="5"/>
        <v>22702.19</v>
      </c>
      <c r="G334">
        <v>22702.19</v>
      </c>
      <c r="H334" t="s">
        <v>21</v>
      </c>
      <c r="I334" t="s">
        <v>22</v>
      </c>
    </row>
    <row r="335" spans="1:9" x14ac:dyDescent="0.3">
      <c r="A335" s="7">
        <v>45831</v>
      </c>
      <c r="B335" t="s">
        <v>24</v>
      </c>
      <c r="C335" t="s">
        <v>175</v>
      </c>
      <c r="E335" s="8">
        <v>113.5</v>
      </c>
      <c r="F335" s="32">
        <f t="shared" si="5"/>
        <v>22815.69</v>
      </c>
      <c r="G335">
        <v>22815.69</v>
      </c>
      <c r="H335" t="s">
        <v>21</v>
      </c>
      <c r="I335" t="s">
        <v>22</v>
      </c>
    </row>
    <row r="336" spans="1:9" x14ac:dyDescent="0.3">
      <c r="A336" s="7">
        <v>45833</v>
      </c>
      <c r="B336" t="s">
        <v>20</v>
      </c>
      <c r="C336" t="s">
        <v>174</v>
      </c>
      <c r="D336" s="8">
        <v>-37.14</v>
      </c>
      <c r="F336" s="32">
        <f t="shared" si="5"/>
        <v>22778.55</v>
      </c>
      <c r="G336">
        <v>22778.55</v>
      </c>
      <c r="H336" t="s">
        <v>21</v>
      </c>
      <c r="I336" t="s">
        <v>22</v>
      </c>
    </row>
    <row r="337" spans="1:9" x14ac:dyDescent="0.3">
      <c r="A337" s="7">
        <v>45834</v>
      </c>
      <c r="B337" t="s">
        <v>24</v>
      </c>
      <c r="C337" t="s">
        <v>173</v>
      </c>
      <c r="E337" s="8">
        <v>72</v>
      </c>
      <c r="F337" s="32">
        <f t="shared" si="5"/>
        <v>22850.55</v>
      </c>
      <c r="G337">
        <v>22850.55</v>
      </c>
      <c r="H337" t="s">
        <v>21</v>
      </c>
      <c r="I337" t="s">
        <v>22</v>
      </c>
    </row>
    <row r="338" spans="1:9" x14ac:dyDescent="0.3">
      <c r="A338" s="7">
        <v>45835</v>
      </c>
      <c r="B338" t="s">
        <v>24</v>
      </c>
      <c r="C338" t="s">
        <v>172</v>
      </c>
      <c r="E338" s="8">
        <v>56</v>
      </c>
      <c r="F338" s="32">
        <f t="shared" si="5"/>
        <v>22906.55</v>
      </c>
      <c r="G338">
        <v>22906.55</v>
      </c>
      <c r="H338" t="s">
        <v>21</v>
      </c>
      <c r="I338" t="s">
        <v>22</v>
      </c>
    </row>
    <row r="339" spans="1:9" x14ac:dyDescent="0.3">
      <c r="A339" s="7">
        <v>45835</v>
      </c>
      <c r="B339" t="s">
        <v>24</v>
      </c>
      <c r="C339" t="s">
        <v>171</v>
      </c>
      <c r="E339" s="8">
        <v>28</v>
      </c>
      <c r="F339" s="32">
        <f t="shared" si="5"/>
        <v>22934.55</v>
      </c>
      <c r="G339">
        <v>22934.55</v>
      </c>
      <c r="H339" t="s">
        <v>21</v>
      </c>
      <c r="I339" t="s">
        <v>22</v>
      </c>
    </row>
    <row r="340" spans="1:9" x14ac:dyDescent="0.3">
      <c r="A340" s="7">
        <v>45835</v>
      </c>
      <c r="B340" t="s">
        <v>24</v>
      </c>
      <c r="C340" t="s">
        <v>170</v>
      </c>
      <c r="E340" s="8">
        <v>81</v>
      </c>
      <c r="F340" s="32">
        <f t="shared" si="5"/>
        <v>23015.55</v>
      </c>
      <c r="G340">
        <v>23015.55</v>
      </c>
      <c r="H340" t="s">
        <v>21</v>
      </c>
      <c r="I340" t="s">
        <v>22</v>
      </c>
    </row>
    <row r="341" spans="1:9" x14ac:dyDescent="0.3">
      <c r="A341" s="7">
        <v>45835</v>
      </c>
      <c r="B341" t="s">
        <v>24</v>
      </c>
      <c r="C341" t="s">
        <v>169</v>
      </c>
      <c r="E341" s="8">
        <v>28</v>
      </c>
      <c r="F341" s="32">
        <f t="shared" si="5"/>
        <v>23043.55</v>
      </c>
      <c r="G341">
        <v>23043.55</v>
      </c>
      <c r="H341" t="s">
        <v>21</v>
      </c>
      <c r="I341" t="s">
        <v>22</v>
      </c>
    </row>
    <row r="342" spans="1:9" x14ac:dyDescent="0.3">
      <c r="A342" s="7">
        <v>45838</v>
      </c>
      <c r="B342" t="s">
        <v>24</v>
      </c>
      <c r="C342" t="s">
        <v>168</v>
      </c>
      <c r="E342" s="8">
        <v>168</v>
      </c>
      <c r="F342" s="32">
        <f t="shared" si="5"/>
        <v>23211.55</v>
      </c>
      <c r="G342">
        <v>23211.55</v>
      </c>
      <c r="H342" t="s">
        <v>21</v>
      </c>
      <c r="I342" t="s">
        <v>22</v>
      </c>
    </row>
    <row r="343" spans="1:9" x14ac:dyDescent="0.3">
      <c r="A343" s="7">
        <v>45838</v>
      </c>
      <c r="B343" t="s">
        <v>24</v>
      </c>
      <c r="C343" t="s">
        <v>167</v>
      </c>
      <c r="E343" s="8">
        <v>70</v>
      </c>
      <c r="F343" s="32">
        <f t="shared" si="5"/>
        <v>23281.55</v>
      </c>
      <c r="G343">
        <v>23281.55</v>
      </c>
      <c r="H343" t="s">
        <v>21</v>
      </c>
      <c r="I343" t="s">
        <v>22</v>
      </c>
    </row>
    <row r="344" spans="1:9" x14ac:dyDescent="0.3">
      <c r="A344" s="7">
        <v>45838</v>
      </c>
      <c r="B344" t="s">
        <v>24</v>
      </c>
      <c r="C344" t="s">
        <v>166</v>
      </c>
      <c r="E344" s="8">
        <v>18</v>
      </c>
      <c r="F344" s="32">
        <f t="shared" si="5"/>
        <v>23299.55</v>
      </c>
      <c r="G344">
        <v>23299.55</v>
      </c>
      <c r="H344" t="s">
        <v>21</v>
      </c>
      <c r="I344" t="s">
        <v>22</v>
      </c>
    </row>
    <row r="345" spans="1:9" x14ac:dyDescent="0.3">
      <c r="A345" s="7">
        <v>45838</v>
      </c>
      <c r="B345" t="s">
        <v>24</v>
      </c>
      <c r="C345" t="s">
        <v>165</v>
      </c>
      <c r="E345" s="8">
        <v>42</v>
      </c>
      <c r="F345" s="32">
        <f t="shared" si="5"/>
        <v>23341.55</v>
      </c>
      <c r="G345">
        <v>23341.55</v>
      </c>
      <c r="H345" t="s">
        <v>21</v>
      </c>
      <c r="I345" t="s">
        <v>22</v>
      </c>
    </row>
    <row r="346" spans="1:9" x14ac:dyDescent="0.3">
      <c r="A346" s="7">
        <v>45838</v>
      </c>
      <c r="B346" t="s">
        <v>24</v>
      </c>
      <c r="C346" t="s">
        <v>164</v>
      </c>
      <c r="E346" s="8">
        <v>14</v>
      </c>
      <c r="F346" s="32">
        <f t="shared" si="5"/>
        <v>23355.55</v>
      </c>
      <c r="G346">
        <v>23355.55</v>
      </c>
      <c r="H346" t="s">
        <v>21</v>
      </c>
      <c r="I346" t="s">
        <v>22</v>
      </c>
    </row>
    <row r="347" spans="1:9" x14ac:dyDescent="0.3">
      <c r="A347" s="7">
        <v>45838</v>
      </c>
      <c r="B347" t="s">
        <v>24</v>
      </c>
      <c r="C347" t="s">
        <v>163</v>
      </c>
      <c r="E347" s="8">
        <v>56</v>
      </c>
      <c r="F347" s="32">
        <f t="shared" si="5"/>
        <v>23411.55</v>
      </c>
      <c r="G347">
        <v>23411.55</v>
      </c>
      <c r="H347" t="s">
        <v>21</v>
      </c>
      <c r="I347" t="s">
        <v>22</v>
      </c>
    </row>
    <row r="348" spans="1:9" x14ac:dyDescent="0.3">
      <c r="A348" s="7">
        <v>45838</v>
      </c>
      <c r="B348" t="s">
        <v>24</v>
      </c>
      <c r="C348" t="s">
        <v>35</v>
      </c>
      <c r="E348" s="8">
        <v>50</v>
      </c>
      <c r="F348" s="32">
        <f t="shared" si="5"/>
        <v>23461.55</v>
      </c>
      <c r="G348">
        <v>23461.55</v>
      </c>
      <c r="H348" t="s">
        <v>21</v>
      </c>
      <c r="I348" t="s">
        <v>22</v>
      </c>
    </row>
    <row r="349" spans="1:9" x14ac:dyDescent="0.3">
      <c r="A349" s="7">
        <v>45838</v>
      </c>
      <c r="B349" t="s">
        <v>23</v>
      </c>
      <c r="C349" t="s">
        <v>162</v>
      </c>
      <c r="D349" s="8">
        <v>-33.81</v>
      </c>
      <c r="F349" s="32">
        <f t="shared" si="5"/>
        <v>23427.739999999998</v>
      </c>
      <c r="G349">
        <v>23427.74</v>
      </c>
      <c r="H349" t="s">
        <v>21</v>
      </c>
      <c r="I349" t="s">
        <v>22</v>
      </c>
    </row>
    <row r="350" spans="1:9" x14ac:dyDescent="0.3">
      <c r="A350" s="7">
        <v>45840</v>
      </c>
      <c r="B350" t="s">
        <v>23</v>
      </c>
      <c r="C350" t="s">
        <v>161</v>
      </c>
      <c r="D350" s="8">
        <v>-79.989999999999995</v>
      </c>
      <c r="F350" s="32">
        <f t="shared" si="5"/>
        <v>23347.749999999996</v>
      </c>
      <c r="G350">
        <v>23347.75</v>
      </c>
      <c r="H350" t="s">
        <v>21</v>
      </c>
      <c r="I350" t="s">
        <v>22</v>
      </c>
    </row>
    <row r="351" spans="1:9" x14ac:dyDescent="0.3">
      <c r="A351" s="7">
        <v>45842</v>
      </c>
      <c r="B351" t="s">
        <v>24</v>
      </c>
      <c r="C351" t="s">
        <v>160</v>
      </c>
      <c r="E351" s="8">
        <v>5</v>
      </c>
      <c r="F351" s="32">
        <f t="shared" si="5"/>
        <v>23352.749999999996</v>
      </c>
      <c r="G351">
        <v>23352.75</v>
      </c>
      <c r="H351" t="s">
        <v>21</v>
      </c>
      <c r="I351" t="s">
        <v>22</v>
      </c>
    </row>
    <row r="352" spans="1:9" x14ac:dyDescent="0.3">
      <c r="A352" s="7">
        <v>45845</v>
      </c>
      <c r="B352" t="s">
        <v>24</v>
      </c>
      <c r="C352" t="s">
        <v>159</v>
      </c>
      <c r="E352" s="8">
        <v>89.3</v>
      </c>
      <c r="F352" s="32">
        <f t="shared" si="5"/>
        <v>23442.049999999996</v>
      </c>
      <c r="G352">
        <v>23442.05</v>
      </c>
      <c r="H352" t="s">
        <v>21</v>
      </c>
      <c r="I352" t="s">
        <v>22</v>
      </c>
    </row>
    <row r="353" spans="1:9" x14ac:dyDescent="0.3">
      <c r="A353" s="7">
        <v>45845</v>
      </c>
      <c r="B353" t="s">
        <v>24</v>
      </c>
      <c r="C353" t="s">
        <v>158</v>
      </c>
      <c r="E353" s="8">
        <v>500</v>
      </c>
      <c r="F353" s="32">
        <f t="shared" si="5"/>
        <v>23942.049999999996</v>
      </c>
      <c r="G353">
        <v>23942.05</v>
      </c>
      <c r="H353" t="s">
        <v>21</v>
      </c>
      <c r="I353" t="s">
        <v>22</v>
      </c>
    </row>
    <row r="354" spans="1:9" x14ac:dyDescent="0.3">
      <c r="A354" s="7">
        <v>45845</v>
      </c>
      <c r="B354" t="s">
        <v>24</v>
      </c>
      <c r="C354" t="s">
        <v>157</v>
      </c>
      <c r="E354" s="8">
        <v>56</v>
      </c>
      <c r="F354" s="32">
        <f t="shared" si="5"/>
        <v>23998.049999999996</v>
      </c>
      <c r="G354">
        <v>23998.05</v>
      </c>
      <c r="H354" t="s">
        <v>21</v>
      </c>
      <c r="I354" t="s">
        <v>22</v>
      </c>
    </row>
    <row r="355" spans="1:9" x14ac:dyDescent="0.3">
      <c r="A355" s="7">
        <v>45845</v>
      </c>
      <c r="B355" t="s">
        <v>23</v>
      </c>
      <c r="C355" t="s">
        <v>156</v>
      </c>
      <c r="D355" s="8">
        <v>-20</v>
      </c>
      <c r="F355" s="32">
        <f t="shared" si="5"/>
        <v>23978.049999999996</v>
      </c>
      <c r="G355">
        <v>23978.05</v>
      </c>
      <c r="H355" t="s">
        <v>21</v>
      </c>
      <c r="I355" t="s">
        <v>22</v>
      </c>
    </row>
    <row r="356" spans="1:9" x14ac:dyDescent="0.3">
      <c r="A356" s="7">
        <v>45845</v>
      </c>
      <c r="B356" t="s">
        <v>23</v>
      </c>
      <c r="C356" t="s">
        <v>155</v>
      </c>
      <c r="D356" s="8">
        <v>-140.4</v>
      </c>
      <c r="F356" s="32">
        <f t="shared" si="5"/>
        <v>23837.649999999994</v>
      </c>
      <c r="G356">
        <v>23837.65</v>
      </c>
      <c r="H356" t="s">
        <v>21</v>
      </c>
      <c r="I356" t="s">
        <v>22</v>
      </c>
    </row>
    <row r="357" spans="1:9" x14ac:dyDescent="0.3">
      <c r="A357" s="7">
        <v>45845</v>
      </c>
      <c r="B357" t="s">
        <v>23</v>
      </c>
      <c r="C357" t="s">
        <v>154</v>
      </c>
      <c r="D357" s="8">
        <v>-11.94</v>
      </c>
      <c r="F357" s="32">
        <f t="shared" si="5"/>
        <v>23825.709999999995</v>
      </c>
      <c r="G357">
        <v>23825.71</v>
      </c>
      <c r="H357" t="s">
        <v>21</v>
      </c>
      <c r="I357" t="s">
        <v>22</v>
      </c>
    </row>
    <row r="358" spans="1:9" x14ac:dyDescent="0.3">
      <c r="A358" s="7">
        <v>45846</v>
      </c>
      <c r="B358" t="s">
        <v>24</v>
      </c>
      <c r="C358" t="s">
        <v>153</v>
      </c>
      <c r="E358" s="8">
        <v>553.69000000000005</v>
      </c>
      <c r="F358" s="32">
        <f t="shared" si="5"/>
        <v>24379.399999999994</v>
      </c>
      <c r="G358">
        <v>24379.4</v>
      </c>
      <c r="H358" t="s">
        <v>21</v>
      </c>
      <c r="I358" t="s">
        <v>22</v>
      </c>
    </row>
    <row r="359" spans="1:9" x14ac:dyDescent="0.3">
      <c r="A359" s="7">
        <v>45847</v>
      </c>
      <c r="B359" t="s">
        <v>24</v>
      </c>
      <c r="C359" t="s">
        <v>152</v>
      </c>
      <c r="E359" s="8">
        <v>131.26</v>
      </c>
      <c r="F359" s="32">
        <f t="shared" si="5"/>
        <v>24510.659999999993</v>
      </c>
      <c r="G359">
        <v>24510.66</v>
      </c>
      <c r="H359" t="s">
        <v>21</v>
      </c>
      <c r="I359" t="s">
        <v>22</v>
      </c>
    </row>
    <row r="360" spans="1:9" x14ac:dyDescent="0.3">
      <c r="A360" s="7">
        <v>45847</v>
      </c>
      <c r="B360" t="s">
        <v>23</v>
      </c>
      <c r="C360" t="s">
        <v>151</v>
      </c>
      <c r="E360" s="8">
        <v>14</v>
      </c>
      <c r="F360" s="32">
        <f t="shared" si="5"/>
        <v>24524.659999999993</v>
      </c>
      <c r="G360">
        <v>24524.66</v>
      </c>
      <c r="H360" t="s">
        <v>21</v>
      </c>
      <c r="I360" t="s">
        <v>22</v>
      </c>
    </row>
    <row r="361" spans="1:9" x14ac:dyDescent="0.3">
      <c r="A361" s="7">
        <v>45849</v>
      </c>
      <c r="B361" t="s">
        <v>24</v>
      </c>
      <c r="C361" t="s">
        <v>150</v>
      </c>
      <c r="E361" s="8">
        <v>54</v>
      </c>
      <c r="F361" s="32">
        <f t="shared" si="5"/>
        <v>24578.659999999993</v>
      </c>
      <c r="G361">
        <v>24578.66</v>
      </c>
      <c r="H361" t="s">
        <v>21</v>
      </c>
      <c r="I361" t="s">
        <v>22</v>
      </c>
    </row>
    <row r="362" spans="1:9" x14ac:dyDescent="0.3">
      <c r="A362" s="7">
        <v>45849</v>
      </c>
      <c r="B362" t="s">
        <v>23</v>
      </c>
      <c r="C362" t="s">
        <v>149</v>
      </c>
      <c r="D362" s="8">
        <v>-300</v>
      </c>
      <c r="F362" s="32">
        <f t="shared" si="5"/>
        <v>24278.659999999993</v>
      </c>
      <c r="G362">
        <v>24278.66</v>
      </c>
      <c r="H362" t="s">
        <v>21</v>
      </c>
      <c r="I362" t="s">
        <v>22</v>
      </c>
    </row>
    <row r="363" spans="1:9" x14ac:dyDescent="0.3">
      <c r="A363" s="7">
        <v>45849</v>
      </c>
      <c r="B363" t="s">
        <v>23</v>
      </c>
      <c r="C363" t="s">
        <v>148</v>
      </c>
      <c r="D363" s="8">
        <v>-100</v>
      </c>
      <c r="F363" s="32">
        <f t="shared" si="5"/>
        <v>24178.659999999993</v>
      </c>
      <c r="G363">
        <v>24178.66</v>
      </c>
      <c r="H363" t="s">
        <v>21</v>
      </c>
      <c r="I363" t="s">
        <v>22</v>
      </c>
    </row>
    <row r="364" spans="1:9" x14ac:dyDescent="0.3">
      <c r="A364" s="7">
        <v>45852</v>
      </c>
      <c r="B364" t="s">
        <v>24</v>
      </c>
      <c r="C364" t="s">
        <v>147</v>
      </c>
      <c r="E364" s="8">
        <v>84</v>
      </c>
      <c r="F364" s="32">
        <f t="shared" si="5"/>
        <v>24262.659999999993</v>
      </c>
      <c r="G364">
        <v>24262.66</v>
      </c>
      <c r="H364" t="s">
        <v>21</v>
      </c>
      <c r="I364" t="s">
        <v>22</v>
      </c>
    </row>
    <row r="365" spans="1:9" x14ac:dyDescent="0.3">
      <c r="A365" s="7">
        <v>45852</v>
      </c>
      <c r="B365" t="s">
        <v>23</v>
      </c>
      <c r="C365" t="s">
        <v>146</v>
      </c>
      <c r="D365" s="8">
        <v>-100</v>
      </c>
      <c r="F365" s="32">
        <f t="shared" si="5"/>
        <v>24162.659999999993</v>
      </c>
      <c r="G365">
        <v>24162.66</v>
      </c>
      <c r="H365" t="s">
        <v>21</v>
      </c>
      <c r="I365" t="s">
        <v>22</v>
      </c>
    </row>
    <row r="366" spans="1:9" x14ac:dyDescent="0.3">
      <c r="A366" s="7">
        <v>45853</v>
      </c>
      <c r="B366" t="s">
        <v>24</v>
      </c>
      <c r="C366" t="s">
        <v>145</v>
      </c>
      <c r="E366" s="8">
        <v>112</v>
      </c>
      <c r="F366" s="32">
        <f t="shared" si="5"/>
        <v>24274.659999999993</v>
      </c>
      <c r="G366">
        <v>24274.66</v>
      </c>
      <c r="H366" t="s">
        <v>21</v>
      </c>
      <c r="I366" t="s">
        <v>22</v>
      </c>
    </row>
    <row r="367" spans="1:9" x14ac:dyDescent="0.3">
      <c r="A367" s="7">
        <v>45853</v>
      </c>
      <c r="B367" t="s">
        <v>23</v>
      </c>
      <c r="C367" t="s">
        <v>144</v>
      </c>
      <c r="D367" s="8">
        <v>-77.819999999999993</v>
      </c>
      <c r="F367" s="32">
        <f t="shared" si="5"/>
        <v>24196.839999999993</v>
      </c>
      <c r="G367">
        <v>24196.84</v>
      </c>
      <c r="H367" t="s">
        <v>21</v>
      </c>
      <c r="I367" t="s">
        <v>22</v>
      </c>
    </row>
    <row r="368" spans="1:9" x14ac:dyDescent="0.3">
      <c r="A368" s="7">
        <v>45856</v>
      </c>
      <c r="B368" t="s">
        <v>24</v>
      </c>
      <c r="C368" t="s">
        <v>143</v>
      </c>
      <c r="E368" s="8">
        <v>240</v>
      </c>
      <c r="F368" s="32">
        <f t="shared" si="5"/>
        <v>24436.839999999993</v>
      </c>
      <c r="G368">
        <v>24436.84</v>
      </c>
      <c r="H368" t="s">
        <v>21</v>
      </c>
      <c r="I368" t="s">
        <v>22</v>
      </c>
    </row>
    <row r="369" spans="1:9" x14ac:dyDescent="0.3">
      <c r="A369" s="7">
        <v>45856</v>
      </c>
      <c r="B369" t="s">
        <v>24</v>
      </c>
      <c r="C369" t="s">
        <v>142</v>
      </c>
      <c r="E369" s="8">
        <v>240</v>
      </c>
      <c r="F369" s="32">
        <f t="shared" si="5"/>
        <v>24676.839999999993</v>
      </c>
      <c r="G369">
        <v>24676.84</v>
      </c>
      <c r="H369" t="s">
        <v>21</v>
      </c>
      <c r="I369" t="s">
        <v>22</v>
      </c>
    </row>
    <row r="370" spans="1:9" x14ac:dyDescent="0.3">
      <c r="A370" s="7">
        <v>45856</v>
      </c>
      <c r="B370" t="s">
        <v>23</v>
      </c>
      <c r="C370" t="s">
        <v>141</v>
      </c>
      <c r="D370" s="8">
        <v>-69.67</v>
      </c>
      <c r="F370" s="32">
        <f t="shared" si="5"/>
        <v>24607.169999999995</v>
      </c>
      <c r="G370">
        <v>24607.17</v>
      </c>
      <c r="H370" t="s">
        <v>21</v>
      </c>
      <c r="I370" t="s">
        <v>22</v>
      </c>
    </row>
    <row r="371" spans="1:9" x14ac:dyDescent="0.3">
      <c r="A371" s="7">
        <v>45859</v>
      </c>
      <c r="B371" t="s">
        <v>23</v>
      </c>
      <c r="C371" t="s">
        <v>140</v>
      </c>
      <c r="E371" s="8">
        <v>98</v>
      </c>
      <c r="F371" s="32">
        <f t="shared" si="5"/>
        <v>24705.169999999995</v>
      </c>
      <c r="G371">
        <v>24705.17</v>
      </c>
      <c r="H371" t="s">
        <v>21</v>
      </c>
      <c r="I371" t="s">
        <v>22</v>
      </c>
    </row>
    <row r="372" spans="1:9" x14ac:dyDescent="0.3">
      <c r="A372" s="7">
        <v>45859</v>
      </c>
      <c r="B372" t="s">
        <v>23</v>
      </c>
      <c r="C372" t="s">
        <v>139</v>
      </c>
      <c r="E372" s="8">
        <v>84</v>
      </c>
      <c r="F372" s="32">
        <f t="shared" si="5"/>
        <v>24789.169999999995</v>
      </c>
      <c r="G372">
        <v>24789.17</v>
      </c>
      <c r="H372" t="s">
        <v>21</v>
      </c>
      <c r="I372" t="s">
        <v>22</v>
      </c>
    </row>
    <row r="373" spans="1:9" x14ac:dyDescent="0.3">
      <c r="A373" s="7">
        <v>45859</v>
      </c>
      <c r="B373" t="s">
        <v>23</v>
      </c>
      <c r="C373" t="s">
        <v>138</v>
      </c>
      <c r="D373" s="8">
        <v>-38.94</v>
      </c>
      <c r="F373" s="32">
        <f t="shared" si="5"/>
        <v>24750.229999999996</v>
      </c>
      <c r="G373">
        <v>24750.23</v>
      </c>
      <c r="H373" t="s">
        <v>21</v>
      </c>
      <c r="I373" t="s">
        <v>22</v>
      </c>
    </row>
    <row r="374" spans="1:9" x14ac:dyDescent="0.3">
      <c r="A374" s="7">
        <v>45859</v>
      </c>
      <c r="B374" t="s">
        <v>23</v>
      </c>
      <c r="C374" t="s">
        <v>137</v>
      </c>
      <c r="D374" s="8">
        <v>-14.75</v>
      </c>
      <c r="F374" s="32">
        <f t="shared" si="5"/>
        <v>24735.479999999996</v>
      </c>
      <c r="G374">
        <v>24735.48</v>
      </c>
      <c r="H374" t="s">
        <v>21</v>
      </c>
      <c r="I374" t="s">
        <v>22</v>
      </c>
    </row>
    <row r="375" spans="1:9" x14ac:dyDescent="0.3">
      <c r="A375" s="7">
        <v>45859</v>
      </c>
      <c r="B375" t="s">
        <v>23</v>
      </c>
      <c r="C375" t="s">
        <v>136</v>
      </c>
      <c r="D375" s="8">
        <v>-759.15</v>
      </c>
      <c r="F375" s="32">
        <f t="shared" si="5"/>
        <v>23976.329999999994</v>
      </c>
      <c r="G375">
        <v>23976.33</v>
      </c>
      <c r="H375" t="s">
        <v>21</v>
      </c>
      <c r="I375" t="s">
        <v>22</v>
      </c>
    </row>
    <row r="376" spans="1:9" x14ac:dyDescent="0.3">
      <c r="A376" s="7">
        <v>45859</v>
      </c>
      <c r="B376" t="s">
        <v>23</v>
      </c>
      <c r="C376" t="s">
        <v>135</v>
      </c>
      <c r="D376" s="8">
        <v>-72</v>
      </c>
      <c r="F376" s="32">
        <f t="shared" si="5"/>
        <v>23904.329999999994</v>
      </c>
      <c r="G376">
        <v>23904.33</v>
      </c>
      <c r="H376" t="s">
        <v>21</v>
      </c>
      <c r="I376" t="s">
        <v>22</v>
      </c>
    </row>
    <row r="377" spans="1:9" x14ac:dyDescent="0.3">
      <c r="A377" s="7">
        <v>45860</v>
      </c>
      <c r="B377" t="s">
        <v>23</v>
      </c>
      <c r="C377" t="s">
        <v>134</v>
      </c>
      <c r="D377" s="8">
        <v>-696.32</v>
      </c>
      <c r="F377" s="32">
        <f t="shared" si="5"/>
        <v>23208.009999999995</v>
      </c>
      <c r="G377">
        <v>23208.01</v>
      </c>
      <c r="H377" t="s">
        <v>21</v>
      </c>
      <c r="I377" t="s">
        <v>22</v>
      </c>
    </row>
    <row r="378" spans="1:9" x14ac:dyDescent="0.3">
      <c r="A378" s="7">
        <v>45860</v>
      </c>
      <c r="B378" t="s">
        <v>23</v>
      </c>
      <c r="C378" t="s">
        <v>133</v>
      </c>
      <c r="D378" s="8">
        <v>-99.25</v>
      </c>
      <c r="F378" s="32">
        <f t="shared" si="5"/>
        <v>23108.759999999995</v>
      </c>
      <c r="G378">
        <v>23108.76</v>
      </c>
      <c r="H378" t="s">
        <v>21</v>
      </c>
      <c r="I378" t="s">
        <v>22</v>
      </c>
    </row>
    <row r="379" spans="1:9" x14ac:dyDescent="0.3">
      <c r="A379" s="7">
        <v>45861</v>
      </c>
      <c r="B379" t="s">
        <v>24</v>
      </c>
      <c r="C379" t="s">
        <v>132</v>
      </c>
      <c r="E379" s="8">
        <v>231</v>
      </c>
      <c r="F379" s="32">
        <f t="shared" si="5"/>
        <v>23339.759999999995</v>
      </c>
      <c r="G379">
        <v>23339.759999999998</v>
      </c>
      <c r="H379" t="s">
        <v>21</v>
      </c>
      <c r="I379" t="s">
        <v>22</v>
      </c>
    </row>
    <row r="380" spans="1:9" x14ac:dyDescent="0.3">
      <c r="A380" s="7">
        <v>45862</v>
      </c>
      <c r="B380" t="s">
        <v>24</v>
      </c>
      <c r="C380" t="s">
        <v>131</v>
      </c>
      <c r="E380" s="8">
        <v>14</v>
      </c>
      <c r="F380" s="32">
        <f t="shared" si="5"/>
        <v>23353.759999999995</v>
      </c>
      <c r="G380">
        <v>23353.759999999998</v>
      </c>
      <c r="H380" t="s">
        <v>21</v>
      </c>
      <c r="I380" t="s">
        <v>22</v>
      </c>
    </row>
    <row r="381" spans="1:9" x14ac:dyDescent="0.3">
      <c r="A381" s="7">
        <v>45862</v>
      </c>
      <c r="B381" t="s">
        <v>20</v>
      </c>
      <c r="C381" t="s">
        <v>130</v>
      </c>
      <c r="D381" s="8">
        <v>-35.840000000000003</v>
      </c>
      <c r="F381" s="32">
        <f t="shared" si="5"/>
        <v>23317.919999999995</v>
      </c>
      <c r="G381">
        <v>23317.919999999998</v>
      </c>
      <c r="H381" t="s">
        <v>21</v>
      </c>
      <c r="I381" t="s">
        <v>22</v>
      </c>
    </row>
    <row r="382" spans="1:9" x14ac:dyDescent="0.3">
      <c r="A382" s="7">
        <v>45866</v>
      </c>
      <c r="B382" t="s">
        <v>24</v>
      </c>
      <c r="C382" t="s">
        <v>129</v>
      </c>
      <c r="E382" s="8">
        <v>56</v>
      </c>
      <c r="F382" s="32">
        <f t="shared" si="5"/>
        <v>23373.919999999995</v>
      </c>
      <c r="G382">
        <v>23373.919999999998</v>
      </c>
      <c r="H382" t="s">
        <v>21</v>
      </c>
      <c r="I382" t="s">
        <v>22</v>
      </c>
    </row>
    <row r="383" spans="1:9" x14ac:dyDescent="0.3">
      <c r="A383" s="7">
        <v>45866</v>
      </c>
      <c r="B383" t="s">
        <v>24</v>
      </c>
      <c r="C383" t="s">
        <v>128</v>
      </c>
      <c r="E383" s="8">
        <v>56</v>
      </c>
      <c r="F383" s="32">
        <f t="shared" si="5"/>
        <v>23429.919999999995</v>
      </c>
      <c r="G383">
        <v>23429.919999999998</v>
      </c>
      <c r="H383" t="s">
        <v>21</v>
      </c>
      <c r="I383" t="s">
        <v>22</v>
      </c>
    </row>
    <row r="384" spans="1:9" x14ac:dyDescent="0.3">
      <c r="A384" s="7">
        <v>45866</v>
      </c>
      <c r="B384" t="s">
        <v>23</v>
      </c>
      <c r="C384" t="s">
        <v>127</v>
      </c>
      <c r="D384" s="8">
        <v>-13.5</v>
      </c>
      <c r="F384" s="32">
        <f t="shared" si="5"/>
        <v>23416.419999999995</v>
      </c>
      <c r="G384">
        <v>23416.42</v>
      </c>
      <c r="H384" t="s">
        <v>21</v>
      </c>
      <c r="I384" t="s">
        <v>22</v>
      </c>
    </row>
    <row r="385" spans="1:9" x14ac:dyDescent="0.3">
      <c r="A385" s="7">
        <v>45866</v>
      </c>
      <c r="B385" t="s">
        <v>23</v>
      </c>
      <c r="C385" t="s">
        <v>126</v>
      </c>
      <c r="D385" s="8">
        <v>-13.8</v>
      </c>
      <c r="F385" s="32">
        <f t="shared" si="5"/>
        <v>23402.619999999995</v>
      </c>
      <c r="G385">
        <v>23402.62</v>
      </c>
      <c r="H385" t="s">
        <v>21</v>
      </c>
      <c r="I385" t="s">
        <v>22</v>
      </c>
    </row>
    <row r="386" spans="1:9" x14ac:dyDescent="0.3">
      <c r="A386" s="7">
        <v>45867</v>
      </c>
      <c r="B386" t="s">
        <v>24</v>
      </c>
      <c r="C386" t="s">
        <v>125</v>
      </c>
      <c r="E386" s="8">
        <v>84</v>
      </c>
      <c r="F386" s="32">
        <f t="shared" ref="F386:F449" si="6">F385+E386+D386</f>
        <v>23486.619999999995</v>
      </c>
      <c r="G386">
        <v>23486.62</v>
      </c>
      <c r="H386" t="s">
        <v>21</v>
      </c>
      <c r="I386" t="s">
        <v>22</v>
      </c>
    </row>
    <row r="387" spans="1:9" x14ac:dyDescent="0.3">
      <c r="A387" s="7">
        <v>45868</v>
      </c>
      <c r="B387" t="s">
        <v>24</v>
      </c>
      <c r="C387" t="s">
        <v>124</v>
      </c>
      <c r="E387" s="8">
        <v>500</v>
      </c>
      <c r="F387" s="32">
        <f t="shared" si="6"/>
        <v>23986.619999999995</v>
      </c>
      <c r="G387">
        <v>23986.62</v>
      </c>
      <c r="H387" t="s">
        <v>21</v>
      </c>
      <c r="I387" t="s">
        <v>22</v>
      </c>
    </row>
    <row r="388" spans="1:9" x14ac:dyDescent="0.3">
      <c r="A388" s="7">
        <v>45868</v>
      </c>
      <c r="B388" t="s">
        <v>23</v>
      </c>
      <c r="C388" t="s">
        <v>123</v>
      </c>
      <c r="D388" s="8">
        <v>-33.909999999999997</v>
      </c>
      <c r="F388" s="32">
        <f t="shared" si="6"/>
        <v>23952.709999999995</v>
      </c>
      <c r="G388">
        <v>23952.71</v>
      </c>
      <c r="H388" t="s">
        <v>21</v>
      </c>
      <c r="I388" t="s">
        <v>22</v>
      </c>
    </row>
    <row r="389" spans="1:9" x14ac:dyDescent="0.3">
      <c r="A389" s="7">
        <v>45868</v>
      </c>
      <c r="B389" t="s">
        <v>23</v>
      </c>
      <c r="C389" t="s">
        <v>122</v>
      </c>
      <c r="D389" s="8">
        <v>-500</v>
      </c>
      <c r="F389" s="32">
        <f t="shared" si="6"/>
        <v>23452.709999999995</v>
      </c>
      <c r="G389">
        <v>23452.71</v>
      </c>
      <c r="H389" t="s">
        <v>21</v>
      </c>
      <c r="I389" t="s">
        <v>22</v>
      </c>
    </row>
    <row r="390" spans="1:9" x14ac:dyDescent="0.3">
      <c r="A390" s="7">
        <v>45869</v>
      </c>
      <c r="B390" t="s">
        <v>24</v>
      </c>
      <c r="C390" t="s">
        <v>121</v>
      </c>
      <c r="E390" s="8">
        <v>160</v>
      </c>
      <c r="F390" s="32">
        <f t="shared" si="6"/>
        <v>23612.709999999995</v>
      </c>
      <c r="G390">
        <v>23612.71</v>
      </c>
      <c r="H390" t="s">
        <v>21</v>
      </c>
      <c r="I390" t="s">
        <v>22</v>
      </c>
    </row>
    <row r="391" spans="1:9" x14ac:dyDescent="0.3">
      <c r="A391" s="7">
        <v>45869</v>
      </c>
      <c r="B391" t="s">
        <v>24</v>
      </c>
      <c r="C391" t="s">
        <v>120</v>
      </c>
      <c r="E391" s="8">
        <v>42</v>
      </c>
      <c r="F391" s="32">
        <f t="shared" si="6"/>
        <v>23654.709999999995</v>
      </c>
      <c r="G391">
        <v>23654.71</v>
      </c>
      <c r="H391" t="s">
        <v>21</v>
      </c>
      <c r="I391" t="s">
        <v>22</v>
      </c>
    </row>
    <row r="392" spans="1:9" x14ac:dyDescent="0.3">
      <c r="A392" s="7">
        <v>45873</v>
      </c>
      <c r="B392" t="s">
        <v>24</v>
      </c>
      <c r="C392" t="s">
        <v>119</v>
      </c>
      <c r="E392" s="8">
        <v>5</v>
      </c>
      <c r="F392" s="32">
        <f t="shared" si="6"/>
        <v>23659.709999999995</v>
      </c>
      <c r="G392">
        <v>23659.71</v>
      </c>
      <c r="H392" t="s">
        <v>21</v>
      </c>
      <c r="I392" t="s">
        <v>22</v>
      </c>
    </row>
    <row r="393" spans="1:9" x14ac:dyDescent="0.3">
      <c r="A393" s="7">
        <v>45873</v>
      </c>
      <c r="B393" t="s">
        <v>24</v>
      </c>
      <c r="C393" t="s">
        <v>118</v>
      </c>
      <c r="E393" s="8">
        <v>14</v>
      </c>
      <c r="F393" s="32">
        <f t="shared" si="6"/>
        <v>23673.709999999995</v>
      </c>
      <c r="G393">
        <v>23673.71</v>
      </c>
      <c r="H393" t="s">
        <v>21</v>
      </c>
      <c r="I393" t="s">
        <v>22</v>
      </c>
    </row>
    <row r="394" spans="1:9" x14ac:dyDescent="0.3">
      <c r="A394" s="7">
        <v>45873</v>
      </c>
      <c r="B394" t="s">
        <v>24</v>
      </c>
      <c r="C394" t="s">
        <v>117</v>
      </c>
      <c r="E394" s="8">
        <v>49.9</v>
      </c>
      <c r="F394" s="32">
        <f t="shared" si="6"/>
        <v>23723.609999999997</v>
      </c>
      <c r="G394">
        <v>23723.61</v>
      </c>
      <c r="H394" t="s">
        <v>21</v>
      </c>
      <c r="I394" t="s">
        <v>22</v>
      </c>
    </row>
    <row r="395" spans="1:9" x14ac:dyDescent="0.3">
      <c r="A395" s="7">
        <v>45874</v>
      </c>
      <c r="B395" t="s">
        <v>24</v>
      </c>
      <c r="C395" t="s">
        <v>116</v>
      </c>
      <c r="E395" s="8">
        <v>56</v>
      </c>
      <c r="F395" s="32">
        <f t="shared" si="6"/>
        <v>23779.609999999997</v>
      </c>
      <c r="G395">
        <v>23779.61</v>
      </c>
      <c r="H395" t="s">
        <v>21</v>
      </c>
      <c r="I395" t="s">
        <v>22</v>
      </c>
    </row>
    <row r="396" spans="1:9" x14ac:dyDescent="0.3">
      <c r="A396" s="7">
        <v>45874</v>
      </c>
      <c r="B396" t="s">
        <v>24</v>
      </c>
      <c r="C396" t="s">
        <v>115</v>
      </c>
      <c r="E396" s="8">
        <v>28</v>
      </c>
      <c r="F396" s="32">
        <f t="shared" si="6"/>
        <v>23807.609999999997</v>
      </c>
      <c r="G396">
        <v>23807.61</v>
      </c>
      <c r="H396" t="s">
        <v>21</v>
      </c>
      <c r="I396" t="s">
        <v>22</v>
      </c>
    </row>
    <row r="397" spans="1:9" x14ac:dyDescent="0.3">
      <c r="A397" s="7">
        <v>45874</v>
      </c>
      <c r="B397" t="s">
        <v>24</v>
      </c>
      <c r="C397" t="s">
        <v>114</v>
      </c>
      <c r="E397" s="8">
        <v>28</v>
      </c>
      <c r="F397" s="32">
        <f t="shared" si="6"/>
        <v>23835.609999999997</v>
      </c>
      <c r="G397">
        <v>23835.61</v>
      </c>
      <c r="H397" t="s">
        <v>21</v>
      </c>
      <c r="I397" t="s">
        <v>22</v>
      </c>
    </row>
    <row r="398" spans="1:9" x14ac:dyDescent="0.3">
      <c r="A398" s="7">
        <v>45875</v>
      </c>
      <c r="B398" t="s">
        <v>24</v>
      </c>
      <c r="C398" t="s">
        <v>113</v>
      </c>
      <c r="E398" s="8">
        <v>14</v>
      </c>
      <c r="F398" s="32">
        <f t="shared" si="6"/>
        <v>23849.609999999997</v>
      </c>
      <c r="G398">
        <v>23849.61</v>
      </c>
      <c r="H398" t="s">
        <v>21</v>
      </c>
      <c r="I398" t="s">
        <v>22</v>
      </c>
    </row>
    <row r="399" spans="1:9" x14ac:dyDescent="0.3">
      <c r="A399" s="7">
        <v>45875</v>
      </c>
      <c r="B399" t="s">
        <v>24</v>
      </c>
      <c r="C399" t="s">
        <v>112</v>
      </c>
      <c r="E399" s="8">
        <v>70</v>
      </c>
      <c r="F399" s="32">
        <f t="shared" si="6"/>
        <v>23919.609999999997</v>
      </c>
      <c r="G399">
        <v>23919.61</v>
      </c>
      <c r="H399" t="s">
        <v>21</v>
      </c>
      <c r="I399" t="s">
        <v>22</v>
      </c>
    </row>
    <row r="400" spans="1:9" x14ac:dyDescent="0.3">
      <c r="A400" s="7">
        <v>45877</v>
      </c>
      <c r="B400" t="s">
        <v>24</v>
      </c>
      <c r="C400" t="s">
        <v>111</v>
      </c>
      <c r="E400" s="8">
        <v>84</v>
      </c>
      <c r="F400" s="32">
        <f t="shared" si="6"/>
        <v>24003.609999999997</v>
      </c>
      <c r="G400">
        <v>24003.61</v>
      </c>
      <c r="H400" t="s">
        <v>21</v>
      </c>
      <c r="I400" t="s">
        <v>22</v>
      </c>
    </row>
    <row r="401" spans="1:9" x14ac:dyDescent="0.3">
      <c r="A401" s="7">
        <v>45880</v>
      </c>
      <c r="B401" t="s">
        <v>24</v>
      </c>
      <c r="C401" t="s">
        <v>110</v>
      </c>
      <c r="E401" s="8">
        <v>95.6</v>
      </c>
      <c r="F401" s="32">
        <f t="shared" si="6"/>
        <v>24099.209999999995</v>
      </c>
      <c r="G401">
        <v>24099.21</v>
      </c>
      <c r="H401" t="s">
        <v>21</v>
      </c>
      <c r="I401" t="s">
        <v>22</v>
      </c>
    </row>
    <row r="402" spans="1:9" x14ac:dyDescent="0.3">
      <c r="A402" s="7">
        <v>45880</v>
      </c>
      <c r="B402" t="s">
        <v>24</v>
      </c>
      <c r="C402" t="s">
        <v>109</v>
      </c>
      <c r="E402" s="8">
        <v>56</v>
      </c>
      <c r="F402" s="32">
        <f t="shared" si="6"/>
        <v>24155.209999999995</v>
      </c>
      <c r="G402">
        <v>24155.21</v>
      </c>
      <c r="H402" t="s">
        <v>21</v>
      </c>
      <c r="I402" t="s">
        <v>22</v>
      </c>
    </row>
    <row r="403" spans="1:9" x14ac:dyDescent="0.3">
      <c r="A403" s="7">
        <v>45880</v>
      </c>
      <c r="B403" t="s">
        <v>23</v>
      </c>
      <c r="C403" t="s">
        <v>108</v>
      </c>
      <c r="D403" s="8">
        <v>-81.39</v>
      </c>
      <c r="F403" s="32">
        <f t="shared" si="6"/>
        <v>24073.819999999996</v>
      </c>
      <c r="G403">
        <v>24073.82</v>
      </c>
      <c r="H403" t="s">
        <v>21</v>
      </c>
      <c r="I403" t="s">
        <v>22</v>
      </c>
    </row>
    <row r="404" spans="1:9" x14ac:dyDescent="0.3">
      <c r="A404" s="7">
        <v>45881</v>
      </c>
      <c r="B404" t="s">
        <v>23</v>
      </c>
      <c r="C404" t="s">
        <v>107</v>
      </c>
      <c r="E404" s="8">
        <v>320</v>
      </c>
      <c r="F404" s="32">
        <f t="shared" si="6"/>
        <v>24393.819999999996</v>
      </c>
      <c r="G404">
        <v>24393.82</v>
      </c>
      <c r="H404" t="s">
        <v>21</v>
      </c>
      <c r="I404" t="s">
        <v>22</v>
      </c>
    </row>
    <row r="405" spans="1:9" x14ac:dyDescent="0.3">
      <c r="A405" s="7">
        <v>45882</v>
      </c>
      <c r="B405" t="s">
        <v>23</v>
      </c>
      <c r="C405" t="s">
        <v>106</v>
      </c>
      <c r="D405" s="8">
        <v>-532.5</v>
      </c>
      <c r="F405" s="32">
        <f t="shared" si="6"/>
        <v>23861.319999999996</v>
      </c>
      <c r="G405">
        <v>23861.32</v>
      </c>
      <c r="H405" t="s">
        <v>21</v>
      </c>
      <c r="I405" t="s">
        <v>22</v>
      </c>
    </row>
    <row r="406" spans="1:9" x14ac:dyDescent="0.3">
      <c r="A406" s="7">
        <v>45883</v>
      </c>
      <c r="B406" t="s">
        <v>24</v>
      </c>
      <c r="C406" t="s">
        <v>105</v>
      </c>
      <c r="E406" s="8">
        <v>14</v>
      </c>
      <c r="F406" s="32">
        <f t="shared" si="6"/>
        <v>23875.319999999996</v>
      </c>
      <c r="G406">
        <v>23875.32</v>
      </c>
      <c r="H406" t="s">
        <v>21</v>
      </c>
      <c r="I406" t="s">
        <v>22</v>
      </c>
    </row>
    <row r="407" spans="1:9" x14ac:dyDescent="0.3">
      <c r="A407" s="7">
        <v>45884</v>
      </c>
      <c r="B407" t="s">
        <v>23</v>
      </c>
      <c r="C407" t="s">
        <v>104</v>
      </c>
      <c r="D407" s="8">
        <v>-300</v>
      </c>
      <c r="F407" s="32">
        <f t="shared" si="6"/>
        <v>23575.319999999996</v>
      </c>
      <c r="G407">
        <v>23575.32</v>
      </c>
      <c r="H407" t="s">
        <v>21</v>
      </c>
      <c r="I407" t="s">
        <v>22</v>
      </c>
    </row>
    <row r="408" spans="1:9" x14ac:dyDescent="0.3">
      <c r="A408" s="7">
        <v>45888</v>
      </c>
      <c r="B408" t="s">
        <v>23</v>
      </c>
      <c r="C408" t="s">
        <v>103</v>
      </c>
      <c r="D408" s="8">
        <v>-121.57</v>
      </c>
      <c r="F408" s="32">
        <f t="shared" si="6"/>
        <v>23453.749999999996</v>
      </c>
      <c r="G408">
        <v>23453.75</v>
      </c>
      <c r="H408" t="s">
        <v>21</v>
      </c>
      <c r="I408" t="s">
        <v>22</v>
      </c>
    </row>
    <row r="409" spans="1:9" x14ac:dyDescent="0.3">
      <c r="A409" s="7">
        <v>45895</v>
      </c>
      <c r="B409" t="s">
        <v>24</v>
      </c>
      <c r="C409" t="s">
        <v>102</v>
      </c>
      <c r="E409" s="8">
        <v>56</v>
      </c>
      <c r="F409" s="32">
        <f t="shared" si="6"/>
        <v>23509.749999999996</v>
      </c>
      <c r="G409">
        <v>23509.75</v>
      </c>
      <c r="H409" t="s">
        <v>21</v>
      </c>
      <c r="I409" t="s">
        <v>22</v>
      </c>
    </row>
    <row r="410" spans="1:9" x14ac:dyDescent="0.3">
      <c r="A410" s="7">
        <v>45895</v>
      </c>
      <c r="B410" t="s">
        <v>24</v>
      </c>
      <c r="C410" t="s">
        <v>101</v>
      </c>
      <c r="E410" s="8">
        <v>56</v>
      </c>
      <c r="F410" s="32">
        <f t="shared" si="6"/>
        <v>23565.749999999996</v>
      </c>
      <c r="G410">
        <v>23565.75</v>
      </c>
      <c r="H410" t="s">
        <v>21</v>
      </c>
      <c r="I410" t="s">
        <v>22</v>
      </c>
    </row>
    <row r="411" spans="1:9" x14ac:dyDescent="0.3">
      <c r="A411" s="7">
        <v>45895</v>
      </c>
      <c r="B411" t="s">
        <v>24</v>
      </c>
      <c r="C411" t="s">
        <v>100</v>
      </c>
      <c r="E411" s="8">
        <v>14</v>
      </c>
      <c r="F411" s="32">
        <f t="shared" si="6"/>
        <v>23579.749999999996</v>
      </c>
      <c r="G411">
        <v>23579.75</v>
      </c>
      <c r="H411" t="s">
        <v>21</v>
      </c>
      <c r="I411" t="s">
        <v>22</v>
      </c>
    </row>
    <row r="412" spans="1:9" x14ac:dyDescent="0.3">
      <c r="A412" s="7">
        <v>45895</v>
      </c>
      <c r="B412" t="s">
        <v>24</v>
      </c>
      <c r="C412" t="s">
        <v>99</v>
      </c>
      <c r="E412" s="8">
        <v>126</v>
      </c>
      <c r="F412" s="32">
        <f t="shared" si="6"/>
        <v>23705.749999999996</v>
      </c>
      <c r="G412">
        <v>23705.75</v>
      </c>
      <c r="H412" t="s">
        <v>21</v>
      </c>
      <c r="I412" t="s">
        <v>22</v>
      </c>
    </row>
    <row r="413" spans="1:9" x14ac:dyDescent="0.3">
      <c r="A413" s="7">
        <v>45896</v>
      </c>
      <c r="B413" t="s">
        <v>24</v>
      </c>
      <c r="C413" t="s">
        <v>98</v>
      </c>
      <c r="E413" s="8">
        <v>50</v>
      </c>
      <c r="F413" s="32">
        <f t="shared" si="6"/>
        <v>23755.749999999996</v>
      </c>
      <c r="G413">
        <v>23755.75</v>
      </c>
      <c r="H413" t="s">
        <v>21</v>
      </c>
      <c r="I413" t="s">
        <v>22</v>
      </c>
    </row>
    <row r="414" spans="1:9" x14ac:dyDescent="0.3">
      <c r="A414" s="7">
        <v>45896</v>
      </c>
      <c r="B414" t="s">
        <v>23</v>
      </c>
      <c r="C414" t="s">
        <v>97</v>
      </c>
      <c r="D414" s="8">
        <v>-283.36</v>
      </c>
      <c r="F414" s="32">
        <f t="shared" si="6"/>
        <v>23472.389999999996</v>
      </c>
      <c r="G414">
        <v>23472.39</v>
      </c>
      <c r="H414" t="s">
        <v>21</v>
      </c>
      <c r="I414" t="s">
        <v>22</v>
      </c>
    </row>
    <row r="415" spans="1:9" x14ac:dyDescent="0.3">
      <c r="A415" s="7">
        <v>45896</v>
      </c>
      <c r="B415" t="s">
        <v>20</v>
      </c>
      <c r="C415" t="s">
        <v>96</v>
      </c>
      <c r="D415" s="8">
        <v>-37.380000000000003</v>
      </c>
      <c r="F415" s="32">
        <f t="shared" si="6"/>
        <v>23435.009999999995</v>
      </c>
      <c r="G415">
        <v>23435.01</v>
      </c>
      <c r="H415" t="s">
        <v>21</v>
      </c>
      <c r="I415" t="s">
        <v>22</v>
      </c>
    </row>
    <row r="416" spans="1:9" x14ac:dyDescent="0.3">
      <c r="A416" s="7">
        <v>45898</v>
      </c>
      <c r="B416" t="s">
        <v>24</v>
      </c>
      <c r="C416" t="s">
        <v>95</v>
      </c>
      <c r="E416" s="8">
        <v>56</v>
      </c>
      <c r="F416" s="32">
        <f t="shared" si="6"/>
        <v>23491.009999999995</v>
      </c>
      <c r="G416">
        <v>23491.01</v>
      </c>
      <c r="H416" t="s">
        <v>21</v>
      </c>
      <c r="I416" t="s">
        <v>22</v>
      </c>
    </row>
    <row r="418" spans="4:6" x14ac:dyDescent="0.3">
      <c r="D418" s="32">
        <f>SUM(D1:D417)</f>
        <v>-32137.759999999995</v>
      </c>
      <c r="E418" s="32">
        <f>SUM(E1:E417)</f>
        <v>34958.42</v>
      </c>
      <c r="F418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BF278-8F98-43A0-B9D7-CFD78FFA96A0}">
  <dimension ref="A1:J418"/>
  <sheetViews>
    <sheetView zoomScale="90" zoomScaleNormal="90" workbookViewId="0">
      <selection activeCell="H2" sqref="H2"/>
    </sheetView>
  </sheetViews>
  <sheetFormatPr defaultRowHeight="14.4" x14ac:dyDescent="0.3"/>
  <cols>
    <col min="1" max="1" width="9.5546875" bestFit="1" customWidth="1"/>
    <col min="3" max="3" width="95.77734375" bestFit="1" customWidth="1"/>
    <col min="5" max="5" width="9" bestFit="1" customWidth="1"/>
    <col min="6" max="6" width="15.5546875" bestFit="1" customWidth="1"/>
    <col min="7" max="7" width="15.77734375" bestFit="1" customWidth="1"/>
  </cols>
  <sheetData>
    <row r="1" spans="1:10" x14ac:dyDescent="0.3">
      <c r="A1" t="s">
        <v>13</v>
      </c>
      <c r="B1" t="s">
        <v>3</v>
      </c>
      <c r="C1" t="s">
        <v>14</v>
      </c>
      <c r="D1" t="s">
        <v>94</v>
      </c>
      <c r="E1" t="s">
        <v>17</v>
      </c>
      <c r="F1" t="s">
        <v>18</v>
      </c>
      <c r="G1" t="s">
        <v>19</v>
      </c>
      <c r="H1" t="s">
        <v>88</v>
      </c>
      <c r="I1">
        <v>20670.349999999999</v>
      </c>
    </row>
    <row r="2" spans="1:10" x14ac:dyDescent="0.3">
      <c r="A2" s="7">
        <v>45537</v>
      </c>
      <c r="B2" t="s">
        <v>25</v>
      </c>
      <c r="C2">
        <v>605114</v>
      </c>
      <c r="D2">
        <v>150</v>
      </c>
      <c r="E2">
        <v>20820.349999999999</v>
      </c>
      <c r="F2" t="s">
        <v>21</v>
      </c>
      <c r="G2" t="s">
        <v>22</v>
      </c>
      <c r="H2">
        <f t="shared" ref="H2:H65" si="0">D2</f>
        <v>150</v>
      </c>
      <c r="I2">
        <f t="shared" ref="I2:I65" si="1">I1+H2</f>
        <v>20820.349999999999</v>
      </c>
      <c r="J2">
        <f t="shared" ref="J2:J65" si="2">I2-E2</f>
        <v>0</v>
      </c>
    </row>
    <row r="3" spans="1:10" x14ac:dyDescent="0.3">
      <c r="A3" s="7">
        <v>45537</v>
      </c>
      <c r="B3" t="s">
        <v>24</v>
      </c>
      <c r="C3" t="s">
        <v>477</v>
      </c>
      <c r="D3">
        <v>28</v>
      </c>
      <c r="E3">
        <v>20848.349999999999</v>
      </c>
      <c r="F3" t="s">
        <v>21</v>
      </c>
      <c r="G3" t="s">
        <v>22</v>
      </c>
      <c r="H3">
        <f t="shared" si="0"/>
        <v>28</v>
      </c>
      <c r="I3">
        <f t="shared" si="1"/>
        <v>20848.349999999999</v>
      </c>
      <c r="J3">
        <f t="shared" si="2"/>
        <v>0</v>
      </c>
    </row>
    <row r="4" spans="1:10" x14ac:dyDescent="0.3">
      <c r="A4" s="7">
        <v>45537</v>
      </c>
      <c r="B4" t="s">
        <v>24</v>
      </c>
      <c r="C4" t="s">
        <v>476</v>
      </c>
      <c r="D4">
        <v>100</v>
      </c>
      <c r="E4">
        <v>20948.349999999999</v>
      </c>
      <c r="F4" t="s">
        <v>21</v>
      </c>
      <c r="G4" t="s">
        <v>22</v>
      </c>
      <c r="H4">
        <f t="shared" si="0"/>
        <v>100</v>
      </c>
      <c r="I4">
        <f t="shared" si="1"/>
        <v>20948.349999999999</v>
      </c>
      <c r="J4">
        <f t="shared" si="2"/>
        <v>0</v>
      </c>
    </row>
    <row r="5" spans="1:10" x14ac:dyDescent="0.3">
      <c r="A5" s="7">
        <v>45537</v>
      </c>
      <c r="B5" t="s">
        <v>24</v>
      </c>
      <c r="C5" t="s">
        <v>475</v>
      </c>
      <c r="D5">
        <v>50</v>
      </c>
      <c r="E5">
        <v>20998.35</v>
      </c>
      <c r="F5" t="s">
        <v>21</v>
      </c>
      <c r="G5" t="s">
        <v>22</v>
      </c>
      <c r="H5">
        <f t="shared" si="0"/>
        <v>50</v>
      </c>
      <c r="I5">
        <f t="shared" si="1"/>
        <v>20998.35</v>
      </c>
      <c r="J5">
        <f t="shared" si="2"/>
        <v>0</v>
      </c>
    </row>
    <row r="6" spans="1:10" x14ac:dyDescent="0.3">
      <c r="A6" s="7">
        <v>45537</v>
      </c>
      <c r="B6" t="s">
        <v>24</v>
      </c>
      <c r="C6" t="s">
        <v>474</v>
      </c>
      <c r="D6">
        <v>50</v>
      </c>
      <c r="E6">
        <v>21048.35</v>
      </c>
      <c r="F6" t="s">
        <v>21</v>
      </c>
      <c r="G6" t="s">
        <v>22</v>
      </c>
      <c r="H6">
        <f t="shared" si="0"/>
        <v>50</v>
      </c>
      <c r="I6">
        <f t="shared" si="1"/>
        <v>21048.35</v>
      </c>
      <c r="J6">
        <f t="shared" si="2"/>
        <v>0</v>
      </c>
    </row>
    <row r="7" spans="1:10" x14ac:dyDescent="0.3">
      <c r="A7" s="7">
        <v>45537</v>
      </c>
      <c r="B7" t="s">
        <v>23</v>
      </c>
      <c r="C7" t="s">
        <v>473</v>
      </c>
      <c r="D7">
        <v>630</v>
      </c>
      <c r="E7">
        <v>21678.35</v>
      </c>
      <c r="F7" t="s">
        <v>21</v>
      </c>
      <c r="G7" t="s">
        <v>22</v>
      </c>
      <c r="H7">
        <f t="shared" si="0"/>
        <v>630</v>
      </c>
      <c r="I7">
        <f t="shared" si="1"/>
        <v>21678.35</v>
      </c>
      <c r="J7">
        <f t="shared" si="2"/>
        <v>0</v>
      </c>
    </row>
    <row r="8" spans="1:10" x14ac:dyDescent="0.3">
      <c r="A8" s="7">
        <v>45537</v>
      </c>
      <c r="B8" t="s">
        <v>23</v>
      </c>
      <c r="C8" t="s">
        <v>472</v>
      </c>
      <c r="D8">
        <v>42</v>
      </c>
      <c r="E8">
        <v>21720.35</v>
      </c>
      <c r="F8" t="s">
        <v>21</v>
      </c>
      <c r="G8" t="s">
        <v>22</v>
      </c>
      <c r="H8">
        <f t="shared" si="0"/>
        <v>42</v>
      </c>
      <c r="I8">
        <f t="shared" si="1"/>
        <v>21720.35</v>
      </c>
      <c r="J8">
        <f t="shared" si="2"/>
        <v>0</v>
      </c>
    </row>
    <row r="9" spans="1:10" x14ac:dyDescent="0.3">
      <c r="A9" s="7">
        <v>45537</v>
      </c>
      <c r="B9" t="s">
        <v>23</v>
      </c>
      <c r="C9" t="s">
        <v>471</v>
      </c>
      <c r="D9">
        <v>50</v>
      </c>
      <c r="E9">
        <v>21770.35</v>
      </c>
      <c r="F9" t="s">
        <v>21</v>
      </c>
      <c r="G9" t="s">
        <v>22</v>
      </c>
      <c r="H9">
        <f t="shared" si="0"/>
        <v>50</v>
      </c>
      <c r="I9">
        <f t="shared" si="1"/>
        <v>21770.35</v>
      </c>
      <c r="J9">
        <f t="shared" si="2"/>
        <v>0</v>
      </c>
    </row>
    <row r="10" spans="1:10" x14ac:dyDescent="0.3">
      <c r="A10" s="7">
        <v>45537</v>
      </c>
      <c r="B10" t="s">
        <v>23</v>
      </c>
      <c r="C10" t="s">
        <v>275</v>
      </c>
      <c r="D10">
        <v>50</v>
      </c>
      <c r="E10">
        <v>21820.35</v>
      </c>
      <c r="F10" t="s">
        <v>21</v>
      </c>
      <c r="G10" t="s">
        <v>22</v>
      </c>
      <c r="H10">
        <f t="shared" si="0"/>
        <v>50</v>
      </c>
      <c r="I10">
        <f t="shared" si="1"/>
        <v>21820.35</v>
      </c>
      <c r="J10">
        <f t="shared" si="2"/>
        <v>0</v>
      </c>
    </row>
    <row r="11" spans="1:10" x14ac:dyDescent="0.3">
      <c r="A11" s="7">
        <v>45539</v>
      </c>
      <c r="B11" t="s">
        <v>25</v>
      </c>
      <c r="C11">
        <v>605114</v>
      </c>
      <c r="D11">
        <v>200</v>
      </c>
      <c r="E11">
        <v>22020.35</v>
      </c>
      <c r="F11" t="s">
        <v>21</v>
      </c>
      <c r="G11" t="s">
        <v>22</v>
      </c>
      <c r="H11">
        <f t="shared" si="0"/>
        <v>200</v>
      </c>
      <c r="I11">
        <f t="shared" si="1"/>
        <v>22020.35</v>
      </c>
      <c r="J11">
        <f t="shared" si="2"/>
        <v>0</v>
      </c>
    </row>
    <row r="12" spans="1:10" x14ac:dyDescent="0.3">
      <c r="A12" s="7">
        <v>45539</v>
      </c>
      <c r="B12" t="s">
        <v>24</v>
      </c>
      <c r="C12" t="s">
        <v>470</v>
      </c>
      <c r="D12">
        <v>5</v>
      </c>
      <c r="E12">
        <v>22025.35</v>
      </c>
      <c r="F12" t="s">
        <v>21</v>
      </c>
      <c r="G12" t="s">
        <v>22</v>
      </c>
      <c r="H12">
        <f t="shared" si="0"/>
        <v>5</v>
      </c>
      <c r="I12">
        <f t="shared" si="1"/>
        <v>22025.35</v>
      </c>
      <c r="J12">
        <f t="shared" si="2"/>
        <v>0</v>
      </c>
    </row>
    <row r="13" spans="1:10" x14ac:dyDescent="0.3">
      <c r="A13" s="7">
        <v>45541</v>
      </c>
      <c r="B13" t="s">
        <v>24</v>
      </c>
      <c r="C13" t="s">
        <v>469</v>
      </c>
      <c r="D13">
        <v>50</v>
      </c>
      <c r="E13">
        <v>22075.35</v>
      </c>
      <c r="F13" t="s">
        <v>21</v>
      </c>
      <c r="G13" t="s">
        <v>22</v>
      </c>
      <c r="H13">
        <f t="shared" si="0"/>
        <v>50</v>
      </c>
      <c r="I13">
        <f t="shared" si="1"/>
        <v>22075.35</v>
      </c>
      <c r="J13">
        <f t="shared" si="2"/>
        <v>0</v>
      </c>
    </row>
    <row r="14" spans="1:10" x14ac:dyDescent="0.3">
      <c r="A14" s="7">
        <v>45541</v>
      </c>
      <c r="B14" t="s">
        <v>23</v>
      </c>
      <c r="C14" t="s">
        <v>468</v>
      </c>
      <c r="D14">
        <v>50</v>
      </c>
      <c r="E14">
        <v>22125.35</v>
      </c>
      <c r="F14" t="s">
        <v>21</v>
      </c>
      <c r="G14" t="s">
        <v>22</v>
      </c>
      <c r="H14">
        <f t="shared" si="0"/>
        <v>50</v>
      </c>
      <c r="I14">
        <f t="shared" si="1"/>
        <v>22125.35</v>
      </c>
      <c r="J14">
        <f t="shared" si="2"/>
        <v>0</v>
      </c>
    </row>
    <row r="15" spans="1:10" x14ac:dyDescent="0.3">
      <c r="A15" s="7">
        <v>45541</v>
      </c>
      <c r="B15" t="s">
        <v>23</v>
      </c>
      <c r="C15" t="s">
        <v>467</v>
      </c>
      <c r="D15">
        <v>-240</v>
      </c>
      <c r="E15">
        <v>21885.35</v>
      </c>
      <c r="F15" t="s">
        <v>21</v>
      </c>
      <c r="G15" t="s">
        <v>22</v>
      </c>
      <c r="H15">
        <f t="shared" si="0"/>
        <v>-240</v>
      </c>
      <c r="I15">
        <f t="shared" si="1"/>
        <v>21885.35</v>
      </c>
      <c r="J15">
        <f t="shared" si="2"/>
        <v>0</v>
      </c>
    </row>
    <row r="16" spans="1:10" x14ac:dyDescent="0.3">
      <c r="A16" s="7">
        <v>45545</v>
      </c>
      <c r="B16" t="s">
        <v>24</v>
      </c>
      <c r="C16" t="s">
        <v>466</v>
      </c>
      <c r="D16">
        <v>50</v>
      </c>
      <c r="E16">
        <v>21935.35</v>
      </c>
      <c r="F16" t="s">
        <v>21</v>
      </c>
      <c r="G16" t="s">
        <v>22</v>
      </c>
      <c r="H16">
        <f t="shared" si="0"/>
        <v>50</v>
      </c>
      <c r="I16">
        <f t="shared" si="1"/>
        <v>21935.35</v>
      </c>
      <c r="J16">
        <f t="shared" si="2"/>
        <v>0</v>
      </c>
    </row>
    <row r="17" spans="1:10" x14ac:dyDescent="0.3">
      <c r="A17" s="7">
        <v>45545</v>
      </c>
      <c r="B17" t="s">
        <v>23</v>
      </c>
      <c r="C17" t="s">
        <v>465</v>
      </c>
      <c r="D17">
        <v>-62.12</v>
      </c>
      <c r="E17">
        <v>21873.23</v>
      </c>
      <c r="F17" t="s">
        <v>21</v>
      </c>
      <c r="G17" t="s">
        <v>22</v>
      </c>
      <c r="H17">
        <f t="shared" si="0"/>
        <v>-62.12</v>
      </c>
      <c r="I17">
        <f t="shared" si="1"/>
        <v>21873.23</v>
      </c>
      <c r="J17">
        <f t="shared" si="2"/>
        <v>0</v>
      </c>
    </row>
    <row r="18" spans="1:10" x14ac:dyDescent="0.3">
      <c r="A18" s="7">
        <v>45546</v>
      </c>
      <c r="B18" t="s">
        <v>24</v>
      </c>
      <c r="C18" t="s">
        <v>464</v>
      </c>
      <c r="D18">
        <v>50</v>
      </c>
      <c r="E18">
        <v>21923.23</v>
      </c>
      <c r="F18" t="s">
        <v>21</v>
      </c>
      <c r="G18" t="s">
        <v>22</v>
      </c>
      <c r="H18">
        <f t="shared" si="0"/>
        <v>50</v>
      </c>
      <c r="I18">
        <f t="shared" si="1"/>
        <v>21923.23</v>
      </c>
      <c r="J18">
        <f t="shared" si="2"/>
        <v>0</v>
      </c>
    </row>
    <row r="19" spans="1:10" x14ac:dyDescent="0.3">
      <c r="A19" s="7">
        <v>45547</v>
      </c>
      <c r="B19" t="s">
        <v>24</v>
      </c>
      <c r="C19" t="s">
        <v>463</v>
      </c>
      <c r="D19">
        <v>100</v>
      </c>
      <c r="E19">
        <v>22023.23</v>
      </c>
      <c r="F19" t="s">
        <v>21</v>
      </c>
      <c r="G19" t="s">
        <v>22</v>
      </c>
      <c r="H19">
        <f t="shared" si="0"/>
        <v>100</v>
      </c>
      <c r="I19">
        <f t="shared" si="1"/>
        <v>22023.23</v>
      </c>
      <c r="J19">
        <f t="shared" si="2"/>
        <v>0</v>
      </c>
    </row>
    <row r="20" spans="1:10" x14ac:dyDescent="0.3">
      <c r="A20" s="7">
        <v>45548</v>
      </c>
      <c r="B20" t="s">
        <v>24</v>
      </c>
      <c r="C20" t="s">
        <v>462</v>
      </c>
      <c r="D20">
        <v>20</v>
      </c>
      <c r="E20">
        <v>22043.23</v>
      </c>
      <c r="F20" t="s">
        <v>21</v>
      </c>
      <c r="G20" t="s">
        <v>22</v>
      </c>
      <c r="H20">
        <f t="shared" si="0"/>
        <v>20</v>
      </c>
      <c r="I20">
        <f t="shared" si="1"/>
        <v>22043.23</v>
      </c>
      <c r="J20">
        <f t="shared" si="2"/>
        <v>0</v>
      </c>
    </row>
    <row r="21" spans="1:10" x14ac:dyDescent="0.3">
      <c r="A21" s="7">
        <v>45551</v>
      </c>
      <c r="B21" t="s">
        <v>23</v>
      </c>
      <c r="C21" t="s">
        <v>461</v>
      </c>
      <c r="D21">
        <v>-300.04000000000002</v>
      </c>
      <c r="E21">
        <v>21743.19</v>
      </c>
      <c r="F21" t="s">
        <v>21</v>
      </c>
      <c r="G21" t="s">
        <v>22</v>
      </c>
      <c r="H21">
        <f t="shared" si="0"/>
        <v>-300.04000000000002</v>
      </c>
      <c r="I21">
        <f t="shared" si="1"/>
        <v>21743.19</v>
      </c>
      <c r="J21">
        <f t="shared" si="2"/>
        <v>0</v>
      </c>
    </row>
    <row r="22" spans="1:10" x14ac:dyDescent="0.3">
      <c r="A22" s="7">
        <v>45552</v>
      </c>
      <c r="B22" t="s">
        <v>24</v>
      </c>
      <c r="C22" t="s">
        <v>460</v>
      </c>
      <c r="D22">
        <v>72</v>
      </c>
      <c r="E22">
        <v>21815.19</v>
      </c>
      <c r="F22" t="s">
        <v>21</v>
      </c>
      <c r="G22" t="s">
        <v>22</v>
      </c>
      <c r="H22">
        <f t="shared" si="0"/>
        <v>72</v>
      </c>
      <c r="I22">
        <f t="shared" si="1"/>
        <v>21815.19</v>
      </c>
      <c r="J22">
        <f t="shared" si="2"/>
        <v>0</v>
      </c>
    </row>
    <row r="23" spans="1:10" x14ac:dyDescent="0.3">
      <c r="A23" s="7">
        <v>45552</v>
      </c>
      <c r="B23" t="s">
        <v>24</v>
      </c>
      <c r="C23" t="s">
        <v>459</v>
      </c>
      <c r="D23">
        <v>50</v>
      </c>
      <c r="E23">
        <v>21865.19</v>
      </c>
      <c r="F23" t="s">
        <v>21</v>
      </c>
      <c r="G23" t="s">
        <v>22</v>
      </c>
      <c r="H23">
        <f t="shared" si="0"/>
        <v>50</v>
      </c>
      <c r="I23">
        <f t="shared" si="1"/>
        <v>21865.19</v>
      </c>
      <c r="J23">
        <f t="shared" si="2"/>
        <v>0</v>
      </c>
    </row>
    <row r="24" spans="1:10" x14ac:dyDescent="0.3">
      <c r="A24" s="7">
        <v>45553</v>
      </c>
      <c r="B24" t="s">
        <v>24</v>
      </c>
      <c r="C24" t="s">
        <v>458</v>
      </c>
      <c r="D24">
        <v>60</v>
      </c>
      <c r="E24">
        <v>21925.19</v>
      </c>
      <c r="F24" t="s">
        <v>21</v>
      </c>
      <c r="G24" t="s">
        <v>22</v>
      </c>
      <c r="H24">
        <f t="shared" si="0"/>
        <v>60</v>
      </c>
      <c r="I24">
        <f t="shared" si="1"/>
        <v>21925.19</v>
      </c>
      <c r="J24">
        <f t="shared" si="2"/>
        <v>0</v>
      </c>
    </row>
    <row r="25" spans="1:10" x14ac:dyDescent="0.3">
      <c r="A25" s="7">
        <v>45553</v>
      </c>
      <c r="B25" t="s">
        <v>24</v>
      </c>
      <c r="C25" t="s">
        <v>457</v>
      </c>
      <c r="D25">
        <v>50</v>
      </c>
      <c r="E25">
        <v>21975.19</v>
      </c>
      <c r="F25" t="s">
        <v>21</v>
      </c>
      <c r="G25" t="s">
        <v>22</v>
      </c>
      <c r="H25">
        <f t="shared" si="0"/>
        <v>50</v>
      </c>
      <c r="I25">
        <f t="shared" si="1"/>
        <v>21975.19</v>
      </c>
      <c r="J25">
        <f t="shared" si="2"/>
        <v>0</v>
      </c>
    </row>
    <row r="26" spans="1:10" x14ac:dyDescent="0.3">
      <c r="A26" s="7">
        <v>45554</v>
      </c>
      <c r="B26" t="s">
        <v>24</v>
      </c>
      <c r="C26" t="s">
        <v>456</v>
      </c>
      <c r="D26">
        <v>50</v>
      </c>
      <c r="E26">
        <v>22025.19</v>
      </c>
      <c r="F26" t="s">
        <v>21</v>
      </c>
      <c r="G26" t="s">
        <v>22</v>
      </c>
      <c r="H26">
        <f t="shared" si="0"/>
        <v>50</v>
      </c>
      <c r="I26">
        <f t="shared" si="1"/>
        <v>22025.19</v>
      </c>
      <c r="J26">
        <f t="shared" si="2"/>
        <v>0</v>
      </c>
    </row>
    <row r="27" spans="1:10" x14ac:dyDescent="0.3">
      <c r="A27" s="7">
        <v>45554</v>
      </c>
      <c r="B27" t="s">
        <v>23</v>
      </c>
      <c r="C27" t="s">
        <v>455</v>
      </c>
      <c r="D27">
        <v>100</v>
      </c>
      <c r="E27">
        <v>22125.19</v>
      </c>
      <c r="F27" t="s">
        <v>21</v>
      </c>
      <c r="G27" t="s">
        <v>22</v>
      </c>
      <c r="H27">
        <f t="shared" si="0"/>
        <v>100</v>
      </c>
      <c r="I27">
        <f t="shared" si="1"/>
        <v>22125.19</v>
      </c>
      <c r="J27">
        <f t="shared" si="2"/>
        <v>0</v>
      </c>
    </row>
    <row r="28" spans="1:10" x14ac:dyDescent="0.3">
      <c r="A28" s="7">
        <v>45555</v>
      </c>
      <c r="B28" t="s">
        <v>24</v>
      </c>
      <c r="C28" t="s">
        <v>454</v>
      </c>
      <c r="D28">
        <v>70</v>
      </c>
      <c r="E28">
        <v>22195.19</v>
      </c>
      <c r="F28" t="s">
        <v>21</v>
      </c>
      <c r="G28" t="s">
        <v>22</v>
      </c>
      <c r="H28">
        <f t="shared" si="0"/>
        <v>70</v>
      </c>
      <c r="I28">
        <f t="shared" si="1"/>
        <v>22195.19</v>
      </c>
      <c r="J28">
        <f t="shared" si="2"/>
        <v>0</v>
      </c>
    </row>
    <row r="29" spans="1:10" x14ac:dyDescent="0.3">
      <c r="A29" s="7">
        <v>45558</v>
      </c>
      <c r="B29" t="s">
        <v>25</v>
      </c>
      <c r="C29">
        <v>605114</v>
      </c>
      <c r="D29">
        <v>27.5</v>
      </c>
      <c r="E29">
        <v>22222.69</v>
      </c>
      <c r="F29" t="s">
        <v>21</v>
      </c>
      <c r="G29" t="s">
        <v>22</v>
      </c>
      <c r="H29">
        <f t="shared" si="0"/>
        <v>27.5</v>
      </c>
      <c r="I29">
        <f t="shared" si="1"/>
        <v>22222.69</v>
      </c>
      <c r="J29">
        <f t="shared" si="2"/>
        <v>0</v>
      </c>
    </row>
    <row r="30" spans="1:10" x14ac:dyDescent="0.3">
      <c r="A30" s="7">
        <v>45558</v>
      </c>
      <c r="B30" t="s">
        <v>24</v>
      </c>
      <c r="C30" t="s">
        <v>453</v>
      </c>
      <c r="D30">
        <v>50</v>
      </c>
      <c r="E30">
        <v>22272.69</v>
      </c>
      <c r="F30" t="s">
        <v>21</v>
      </c>
      <c r="G30" t="s">
        <v>22</v>
      </c>
      <c r="H30">
        <f t="shared" si="0"/>
        <v>50</v>
      </c>
      <c r="I30">
        <f t="shared" si="1"/>
        <v>22272.69</v>
      </c>
      <c r="J30">
        <f t="shared" si="2"/>
        <v>0</v>
      </c>
    </row>
    <row r="31" spans="1:10" x14ac:dyDescent="0.3">
      <c r="A31" s="7">
        <v>45558</v>
      </c>
      <c r="B31" t="s">
        <v>23</v>
      </c>
      <c r="C31" t="s">
        <v>452</v>
      </c>
      <c r="D31">
        <v>14</v>
      </c>
      <c r="E31">
        <v>22286.69</v>
      </c>
      <c r="F31" t="s">
        <v>21</v>
      </c>
      <c r="G31" t="s">
        <v>22</v>
      </c>
      <c r="H31">
        <f t="shared" si="0"/>
        <v>14</v>
      </c>
      <c r="I31">
        <f t="shared" si="1"/>
        <v>22286.69</v>
      </c>
      <c r="J31">
        <f t="shared" si="2"/>
        <v>0</v>
      </c>
    </row>
    <row r="32" spans="1:10" x14ac:dyDescent="0.3">
      <c r="A32" s="7">
        <v>45558</v>
      </c>
      <c r="B32" t="s">
        <v>23</v>
      </c>
      <c r="C32" t="s">
        <v>451</v>
      </c>
      <c r="D32">
        <v>50</v>
      </c>
      <c r="E32">
        <v>22336.69</v>
      </c>
      <c r="F32" t="s">
        <v>21</v>
      </c>
      <c r="G32" t="s">
        <v>22</v>
      </c>
      <c r="H32">
        <f t="shared" si="0"/>
        <v>50</v>
      </c>
      <c r="I32">
        <f t="shared" si="1"/>
        <v>22336.69</v>
      </c>
      <c r="J32">
        <f t="shared" si="2"/>
        <v>0</v>
      </c>
    </row>
    <row r="33" spans="1:10" x14ac:dyDescent="0.3">
      <c r="A33" s="7">
        <v>45558</v>
      </c>
      <c r="B33" t="s">
        <v>23</v>
      </c>
      <c r="C33" t="s">
        <v>450</v>
      </c>
      <c r="D33">
        <v>28</v>
      </c>
      <c r="E33">
        <v>22364.69</v>
      </c>
      <c r="F33" t="s">
        <v>21</v>
      </c>
      <c r="G33" t="s">
        <v>22</v>
      </c>
      <c r="H33">
        <f t="shared" si="0"/>
        <v>28</v>
      </c>
      <c r="I33">
        <f t="shared" si="1"/>
        <v>22364.69</v>
      </c>
      <c r="J33">
        <f t="shared" si="2"/>
        <v>0</v>
      </c>
    </row>
    <row r="34" spans="1:10" x14ac:dyDescent="0.3">
      <c r="A34" s="7">
        <v>45558</v>
      </c>
      <c r="B34" t="s">
        <v>23</v>
      </c>
      <c r="C34" t="s">
        <v>449</v>
      </c>
      <c r="D34">
        <v>14</v>
      </c>
      <c r="E34">
        <v>22378.69</v>
      </c>
      <c r="F34" t="s">
        <v>21</v>
      </c>
      <c r="G34" t="s">
        <v>22</v>
      </c>
      <c r="H34">
        <f t="shared" si="0"/>
        <v>14</v>
      </c>
      <c r="I34">
        <f t="shared" si="1"/>
        <v>22378.69</v>
      </c>
      <c r="J34">
        <f t="shared" si="2"/>
        <v>0</v>
      </c>
    </row>
    <row r="35" spans="1:10" x14ac:dyDescent="0.3">
      <c r="A35" s="7">
        <v>45559</v>
      </c>
      <c r="B35" t="s">
        <v>25</v>
      </c>
      <c r="C35">
        <v>605114</v>
      </c>
      <c r="D35">
        <v>200</v>
      </c>
      <c r="E35">
        <v>22578.69</v>
      </c>
      <c r="F35" t="s">
        <v>21</v>
      </c>
      <c r="G35" t="s">
        <v>22</v>
      </c>
      <c r="H35">
        <f t="shared" si="0"/>
        <v>200</v>
      </c>
      <c r="I35">
        <f t="shared" si="1"/>
        <v>22578.69</v>
      </c>
      <c r="J35">
        <f t="shared" si="2"/>
        <v>0</v>
      </c>
    </row>
    <row r="36" spans="1:10" x14ac:dyDescent="0.3">
      <c r="A36" s="7">
        <v>45559</v>
      </c>
      <c r="B36" t="s">
        <v>24</v>
      </c>
      <c r="C36" t="s">
        <v>448</v>
      </c>
      <c r="D36">
        <v>100</v>
      </c>
      <c r="E36">
        <v>22678.69</v>
      </c>
      <c r="F36" t="s">
        <v>21</v>
      </c>
      <c r="G36" t="s">
        <v>22</v>
      </c>
      <c r="H36">
        <f t="shared" si="0"/>
        <v>100</v>
      </c>
      <c r="I36">
        <f t="shared" si="1"/>
        <v>22678.69</v>
      </c>
      <c r="J36">
        <f t="shared" si="2"/>
        <v>0</v>
      </c>
    </row>
    <row r="37" spans="1:10" x14ac:dyDescent="0.3">
      <c r="A37" s="7">
        <v>45559</v>
      </c>
      <c r="B37" t="s">
        <v>24</v>
      </c>
      <c r="C37" t="s">
        <v>447</v>
      </c>
      <c r="D37">
        <v>28</v>
      </c>
      <c r="E37">
        <v>22706.69</v>
      </c>
      <c r="F37" t="s">
        <v>21</v>
      </c>
      <c r="G37" t="s">
        <v>22</v>
      </c>
      <c r="H37">
        <f t="shared" si="0"/>
        <v>28</v>
      </c>
      <c r="I37">
        <f t="shared" si="1"/>
        <v>22706.69</v>
      </c>
      <c r="J37">
        <f t="shared" si="2"/>
        <v>0</v>
      </c>
    </row>
    <row r="38" spans="1:10" x14ac:dyDescent="0.3">
      <c r="A38" s="7">
        <v>45559</v>
      </c>
      <c r="B38" t="s">
        <v>24</v>
      </c>
      <c r="C38" t="s">
        <v>446</v>
      </c>
      <c r="D38">
        <v>70</v>
      </c>
      <c r="E38">
        <v>22776.69</v>
      </c>
      <c r="F38" t="s">
        <v>21</v>
      </c>
      <c r="G38" t="s">
        <v>22</v>
      </c>
      <c r="H38">
        <f t="shared" si="0"/>
        <v>70</v>
      </c>
      <c r="I38">
        <f t="shared" si="1"/>
        <v>22776.69</v>
      </c>
      <c r="J38">
        <f t="shared" si="2"/>
        <v>0</v>
      </c>
    </row>
    <row r="39" spans="1:10" x14ac:dyDescent="0.3">
      <c r="A39" s="7">
        <v>45559</v>
      </c>
      <c r="B39" t="s">
        <v>23</v>
      </c>
      <c r="C39" t="s">
        <v>27</v>
      </c>
      <c r="D39">
        <v>50</v>
      </c>
      <c r="E39">
        <v>22826.69</v>
      </c>
      <c r="F39" t="s">
        <v>21</v>
      </c>
      <c r="G39" t="s">
        <v>22</v>
      </c>
      <c r="H39">
        <f t="shared" si="0"/>
        <v>50</v>
      </c>
      <c r="I39">
        <f t="shared" si="1"/>
        <v>22826.69</v>
      </c>
      <c r="J39">
        <f t="shared" si="2"/>
        <v>0</v>
      </c>
    </row>
    <row r="40" spans="1:10" x14ac:dyDescent="0.3">
      <c r="A40" s="7">
        <v>45560</v>
      </c>
      <c r="B40" t="s">
        <v>24</v>
      </c>
      <c r="C40" t="s">
        <v>445</v>
      </c>
      <c r="D40">
        <v>28</v>
      </c>
      <c r="E40">
        <v>22854.69</v>
      </c>
      <c r="F40" t="s">
        <v>21</v>
      </c>
      <c r="G40" t="s">
        <v>22</v>
      </c>
      <c r="H40">
        <f t="shared" si="0"/>
        <v>28</v>
      </c>
      <c r="I40">
        <f t="shared" si="1"/>
        <v>22854.69</v>
      </c>
      <c r="J40">
        <f t="shared" si="2"/>
        <v>0</v>
      </c>
    </row>
    <row r="41" spans="1:10" x14ac:dyDescent="0.3">
      <c r="A41" s="7">
        <v>45560</v>
      </c>
      <c r="B41" t="s">
        <v>20</v>
      </c>
      <c r="C41" t="s">
        <v>444</v>
      </c>
      <c r="D41">
        <v>-33.47</v>
      </c>
      <c r="E41">
        <v>22821.22</v>
      </c>
      <c r="F41" t="s">
        <v>21</v>
      </c>
      <c r="G41" t="s">
        <v>22</v>
      </c>
      <c r="H41">
        <f t="shared" si="0"/>
        <v>-33.47</v>
      </c>
      <c r="I41">
        <f t="shared" si="1"/>
        <v>22821.219999999998</v>
      </c>
      <c r="J41">
        <f t="shared" si="2"/>
        <v>0</v>
      </c>
    </row>
    <row r="42" spans="1:10" x14ac:dyDescent="0.3">
      <c r="A42" s="7">
        <v>45561</v>
      </c>
      <c r="B42" t="s">
        <v>24</v>
      </c>
      <c r="C42" t="s">
        <v>443</v>
      </c>
      <c r="D42">
        <v>50</v>
      </c>
      <c r="E42">
        <v>22871.22</v>
      </c>
      <c r="F42" t="s">
        <v>21</v>
      </c>
      <c r="G42" t="s">
        <v>22</v>
      </c>
      <c r="H42">
        <f t="shared" si="0"/>
        <v>50</v>
      </c>
      <c r="I42">
        <f t="shared" si="1"/>
        <v>22871.219999999998</v>
      </c>
      <c r="J42">
        <f t="shared" si="2"/>
        <v>0</v>
      </c>
    </row>
    <row r="43" spans="1:10" x14ac:dyDescent="0.3">
      <c r="A43" s="7">
        <v>45561</v>
      </c>
      <c r="B43" t="s">
        <v>23</v>
      </c>
      <c r="C43" t="s">
        <v>442</v>
      </c>
      <c r="D43">
        <v>50</v>
      </c>
      <c r="E43">
        <v>22921.22</v>
      </c>
      <c r="F43" t="s">
        <v>21</v>
      </c>
      <c r="G43" t="s">
        <v>22</v>
      </c>
      <c r="H43">
        <f t="shared" si="0"/>
        <v>50</v>
      </c>
      <c r="I43">
        <f t="shared" si="1"/>
        <v>22921.219999999998</v>
      </c>
      <c r="J43">
        <f t="shared" si="2"/>
        <v>0</v>
      </c>
    </row>
    <row r="44" spans="1:10" x14ac:dyDescent="0.3">
      <c r="A44" s="7">
        <v>45561</v>
      </c>
      <c r="B44" t="s">
        <v>23</v>
      </c>
      <c r="C44" t="s">
        <v>28</v>
      </c>
      <c r="D44">
        <v>50</v>
      </c>
      <c r="E44">
        <v>22971.22</v>
      </c>
      <c r="F44" t="s">
        <v>21</v>
      </c>
      <c r="G44" t="s">
        <v>22</v>
      </c>
      <c r="H44">
        <f t="shared" si="0"/>
        <v>50</v>
      </c>
      <c r="I44">
        <f t="shared" si="1"/>
        <v>22971.219999999998</v>
      </c>
      <c r="J44">
        <f t="shared" si="2"/>
        <v>0</v>
      </c>
    </row>
    <row r="45" spans="1:10" x14ac:dyDescent="0.3">
      <c r="A45" s="7">
        <v>45562</v>
      </c>
      <c r="B45" t="s">
        <v>25</v>
      </c>
      <c r="C45">
        <v>605114</v>
      </c>
      <c r="D45">
        <v>100</v>
      </c>
      <c r="E45">
        <v>23071.22</v>
      </c>
      <c r="F45" t="s">
        <v>21</v>
      </c>
      <c r="G45" t="s">
        <v>22</v>
      </c>
      <c r="H45">
        <f t="shared" si="0"/>
        <v>100</v>
      </c>
      <c r="I45">
        <f t="shared" si="1"/>
        <v>23071.219999999998</v>
      </c>
      <c r="J45">
        <f t="shared" si="2"/>
        <v>0</v>
      </c>
    </row>
    <row r="46" spans="1:10" x14ac:dyDescent="0.3">
      <c r="A46" s="7">
        <v>45562</v>
      </c>
      <c r="B46" t="s">
        <v>24</v>
      </c>
      <c r="C46" t="s">
        <v>441</v>
      </c>
      <c r="D46">
        <v>42</v>
      </c>
      <c r="E46">
        <v>23113.22</v>
      </c>
      <c r="F46" t="s">
        <v>21</v>
      </c>
      <c r="G46" t="s">
        <v>22</v>
      </c>
      <c r="H46">
        <f t="shared" si="0"/>
        <v>42</v>
      </c>
      <c r="I46">
        <f t="shared" si="1"/>
        <v>23113.219999999998</v>
      </c>
      <c r="J46">
        <f t="shared" si="2"/>
        <v>0</v>
      </c>
    </row>
    <row r="47" spans="1:10" x14ac:dyDescent="0.3">
      <c r="A47" s="7">
        <v>45562</v>
      </c>
      <c r="B47" t="s">
        <v>24</v>
      </c>
      <c r="C47" t="s">
        <v>440</v>
      </c>
      <c r="D47">
        <v>28</v>
      </c>
      <c r="E47">
        <v>23141.22</v>
      </c>
      <c r="F47" t="s">
        <v>21</v>
      </c>
      <c r="G47" t="s">
        <v>22</v>
      </c>
      <c r="H47">
        <f t="shared" si="0"/>
        <v>28</v>
      </c>
      <c r="I47">
        <f t="shared" si="1"/>
        <v>23141.219999999998</v>
      </c>
      <c r="J47">
        <f t="shared" si="2"/>
        <v>0</v>
      </c>
    </row>
    <row r="48" spans="1:10" x14ac:dyDescent="0.3">
      <c r="A48" s="7">
        <v>45562</v>
      </c>
      <c r="B48" t="s">
        <v>24</v>
      </c>
      <c r="C48" t="s">
        <v>439</v>
      </c>
      <c r="D48">
        <v>36</v>
      </c>
      <c r="E48">
        <v>23177.22</v>
      </c>
      <c r="F48" t="s">
        <v>21</v>
      </c>
      <c r="G48" t="s">
        <v>22</v>
      </c>
      <c r="H48">
        <f t="shared" si="0"/>
        <v>36</v>
      </c>
      <c r="I48">
        <f t="shared" si="1"/>
        <v>23177.219999999998</v>
      </c>
      <c r="J48">
        <f t="shared" si="2"/>
        <v>0</v>
      </c>
    </row>
    <row r="49" spans="1:10" x14ac:dyDescent="0.3">
      <c r="A49" s="7">
        <v>45562</v>
      </c>
      <c r="B49" t="s">
        <v>24</v>
      </c>
      <c r="C49" t="s">
        <v>438</v>
      </c>
      <c r="D49">
        <v>50</v>
      </c>
      <c r="E49">
        <v>23227.22</v>
      </c>
      <c r="F49" t="s">
        <v>21</v>
      </c>
      <c r="G49" t="s">
        <v>22</v>
      </c>
      <c r="H49">
        <f t="shared" si="0"/>
        <v>50</v>
      </c>
      <c r="I49">
        <f t="shared" si="1"/>
        <v>23227.219999999998</v>
      </c>
      <c r="J49">
        <f t="shared" si="2"/>
        <v>0</v>
      </c>
    </row>
    <row r="50" spans="1:10" x14ac:dyDescent="0.3">
      <c r="A50" s="7">
        <v>45565</v>
      </c>
      <c r="B50" t="s">
        <v>24</v>
      </c>
      <c r="C50" t="s">
        <v>437</v>
      </c>
      <c r="D50">
        <v>50</v>
      </c>
      <c r="E50">
        <v>23277.22</v>
      </c>
      <c r="F50" t="s">
        <v>21</v>
      </c>
      <c r="G50" t="s">
        <v>22</v>
      </c>
      <c r="H50">
        <f t="shared" si="0"/>
        <v>50</v>
      </c>
      <c r="I50">
        <f t="shared" si="1"/>
        <v>23277.219999999998</v>
      </c>
      <c r="J50">
        <f t="shared" si="2"/>
        <v>0</v>
      </c>
    </row>
    <row r="51" spans="1:10" x14ac:dyDescent="0.3">
      <c r="A51" s="7">
        <v>45565</v>
      </c>
      <c r="B51" t="s">
        <v>24</v>
      </c>
      <c r="C51" t="s">
        <v>436</v>
      </c>
      <c r="D51">
        <v>50</v>
      </c>
      <c r="E51">
        <v>23327.22</v>
      </c>
      <c r="F51" t="s">
        <v>21</v>
      </c>
      <c r="G51" t="s">
        <v>22</v>
      </c>
      <c r="H51">
        <f t="shared" si="0"/>
        <v>50</v>
      </c>
      <c r="I51">
        <f t="shared" si="1"/>
        <v>23327.219999999998</v>
      </c>
      <c r="J51">
        <f t="shared" si="2"/>
        <v>0</v>
      </c>
    </row>
    <row r="52" spans="1:10" x14ac:dyDescent="0.3">
      <c r="A52" s="7">
        <v>45565</v>
      </c>
      <c r="B52" t="s">
        <v>23</v>
      </c>
      <c r="C52" t="s">
        <v>435</v>
      </c>
      <c r="D52">
        <v>100</v>
      </c>
      <c r="E52">
        <v>23427.22</v>
      </c>
      <c r="F52" t="s">
        <v>21</v>
      </c>
      <c r="G52" t="s">
        <v>22</v>
      </c>
      <c r="H52">
        <f t="shared" si="0"/>
        <v>100</v>
      </c>
      <c r="I52">
        <f t="shared" si="1"/>
        <v>23427.219999999998</v>
      </c>
      <c r="J52">
        <f t="shared" si="2"/>
        <v>0</v>
      </c>
    </row>
    <row r="53" spans="1:10" x14ac:dyDescent="0.3">
      <c r="A53" s="7">
        <v>45567</v>
      </c>
      <c r="B53" t="s">
        <v>24</v>
      </c>
      <c r="C53" t="s">
        <v>434</v>
      </c>
      <c r="D53">
        <v>70</v>
      </c>
      <c r="E53">
        <v>23497.22</v>
      </c>
      <c r="F53" t="s">
        <v>21</v>
      </c>
      <c r="G53" t="s">
        <v>22</v>
      </c>
      <c r="H53">
        <f t="shared" si="0"/>
        <v>70</v>
      </c>
      <c r="I53">
        <f t="shared" si="1"/>
        <v>23497.219999999998</v>
      </c>
      <c r="J53">
        <f t="shared" si="2"/>
        <v>0</v>
      </c>
    </row>
    <row r="54" spans="1:10" x14ac:dyDescent="0.3">
      <c r="A54" s="7">
        <v>45568</v>
      </c>
      <c r="B54" t="s">
        <v>24</v>
      </c>
      <c r="C54" t="s">
        <v>433</v>
      </c>
      <c r="D54">
        <v>112</v>
      </c>
      <c r="E54">
        <v>23609.22</v>
      </c>
      <c r="F54" t="s">
        <v>21</v>
      </c>
      <c r="G54" t="s">
        <v>22</v>
      </c>
      <c r="H54">
        <f t="shared" si="0"/>
        <v>112</v>
      </c>
      <c r="I54">
        <f t="shared" si="1"/>
        <v>23609.219999999998</v>
      </c>
      <c r="J54">
        <f t="shared" si="2"/>
        <v>0</v>
      </c>
    </row>
    <row r="55" spans="1:10" x14ac:dyDescent="0.3">
      <c r="A55" s="7">
        <v>45568</v>
      </c>
      <c r="B55" t="s">
        <v>24</v>
      </c>
      <c r="C55" t="s">
        <v>432</v>
      </c>
      <c r="D55">
        <v>100</v>
      </c>
      <c r="E55">
        <v>23709.22</v>
      </c>
      <c r="F55" t="s">
        <v>21</v>
      </c>
      <c r="G55" t="s">
        <v>22</v>
      </c>
      <c r="H55">
        <f t="shared" si="0"/>
        <v>100</v>
      </c>
      <c r="I55">
        <f t="shared" si="1"/>
        <v>23709.219999999998</v>
      </c>
      <c r="J55">
        <f t="shared" si="2"/>
        <v>0</v>
      </c>
    </row>
    <row r="56" spans="1:10" x14ac:dyDescent="0.3">
      <c r="A56" s="7">
        <v>45568</v>
      </c>
      <c r="B56" t="s">
        <v>23</v>
      </c>
      <c r="C56" t="s">
        <v>431</v>
      </c>
      <c r="D56">
        <v>-28</v>
      </c>
      <c r="E56">
        <v>23681.22</v>
      </c>
      <c r="F56" t="s">
        <v>21</v>
      </c>
      <c r="G56" t="s">
        <v>22</v>
      </c>
      <c r="H56">
        <f t="shared" si="0"/>
        <v>-28</v>
      </c>
      <c r="I56">
        <f t="shared" si="1"/>
        <v>23681.219999999998</v>
      </c>
      <c r="J56">
        <f t="shared" si="2"/>
        <v>0</v>
      </c>
    </row>
    <row r="57" spans="1:10" x14ac:dyDescent="0.3">
      <c r="A57" s="7">
        <v>45569</v>
      </c>
      <c r="B57" t="s">
        <v>25</v>
      </c>
      <c r="C57">
        <v>605114</v>
      </c>
      <c r="D57">
        <v>50</v>
      </c>
      <c r="E57">
        <v>23731.22</v>
      </c>
      <c r="F57" t="s">
        <v>21</v>
      </c>
      <c r="G57" t="s">
        <v>22</v>
      </c>
      <c r="H57">
        <f t="shared" si="0"/>
        <v>50</v>
      </c>
      <c r="I57">
        <f t="shared" si="1"/>
        <v>23731.219999999998</v>
      </c>
      <c r="J57">
        <f t="shared" si="2"/>
        <v>0</v>
      </c>
    </row>
    <row r="58" spans="1:10" x14ac:dyDescent="0.3">
      <c r="A58" s="7">
        <v>45569</v>
      </c>
      <c r="B58" t="s">
        <v>24</v>
      </c>
      <c r="C58" t="s">
        <v>430</v>
      </c>
      <c r="D58">
        <v>5</v>
      </c>
      <c r="E58">
        <v>23736.22</v>
      </c>
      <c r="F58" t="s">
        <v>21</v>
      </c>
      <c r="G58" t="s">
        <v>22</v>
      </c>
      <c r="H58">
        <f t="shared" si="0"/>
        <v>5</v>
      </c>
      <c r="I58">
        <f t="shared" si="1"/>
        <v>23736.219999999998</v>
      </c>
      <c r="J58">
        <f t="shared" si="2"/>
        <v>0</v>
      </c>
    </row>
    <row r="59" spans="1:10" x14ac:dyDescent="0.3">
      <c r="A59" s="7">
        <v>45569</v>
      </c>
      <c r="B59" t="s">
        <v>24</v>
      </c>
      <c r="C59" t="s">
        <v>429</v>
      </c>
      <c r="D59">
        <v>50</v>
      </c>
      <c r="E59">
        <v>23786.22</v>
      </c>
      <c r="F59" t="s">
        <v>21</v>
      </c>
      <c r="G59" t="s">
        <v>22</v>
      </c>
      <c r="H59">
        <f t="shared" si="0"/>
        <v>50</v>
      </c>
      <c r="I59">
        <f t="shared" si="1"/>
        <v>23786.219999999998</v>
      </c>
      <c r="J59">
        <f t="shared" si="2"/>
        <v>0</v>
      </c>
    </row>
    <row r="60" spans="1:10" x14ac:dyDescent="0.3">
      <c r="A60" s="7">
        <v>45572</v>
      </c>
      <c r="B60" t="s">
        <v>24</v>
      </c>
      <c r="C60" t="s">
        <v>428</v>
      </c>
      <c r="D60">
        <v>50</v>
      </c>
      <c r="E60">
        <v>23836.22</v>
      </c>
      <c r="F60" t="s">
        <v>21</v>
      </c>
      <c r="G60" t="s">
        <v>22</v>
      </c>
      <c r="H60">
        <f t="shared" si="0"/>
        <v>50</v>
      </c>
      <c r="I60">
        <f t="shared" si="1"/>
        <v>23836.219999999998</v>
      </c>
      <c r="J60">
        <f t="shared" si="2"/>
        <v>0</v>
      </c>
    </row>
    <row r="61" spans="1:10" x14ac:dyDescent="0.3">
      <c r="A61" s="7">
        <v>45572</v>
      </c>
      <c r="B61" t="s">
        <v>24</v>
      </c>
      <c r="C61" t="s">
        <v>427</v>
      </c>
      <c r="D61">
        <v>100</v>
      </c>
      <c r="E61">
        <v>23936.22</v>
      </c>
      <c r="F61" t="s">
        <v>21</v>
      </c>
      <c r="G61" t="s">
        <v>22</v>
      </c>
      <c r="H61">
        <f t="shared" si="0"/>
        <v>100</v>
      </c>
      <c r="I61">
        <f t="shared" si="1"/>
        <v>23936.219999999998</v>
      </c>
      <c r="J61">
        <f t="shared" si="2"/>
        <v>0</v>
      </c>
    </row>
    <row r="62" spans="1:10" x14ac:dyDescent="0.3">
      <c r="A62" s="7">
        <v>45572</v>
      </c>
      <c r="B62" t="s">
        <v>24</v>
      </c>
      <c r="C62" t="s">
        <v>426</v>
      </c>
      <c r="D62">
        <v>100</v>
      </c>
      <c r="E62">
        <v>24036.22</v>
      </c>
      <c r="F62" t="s">
        <v>21</v>
      </c>
      <c r="G62" t="s">
        <v>22</v>
      </c>
      <c r="H62">
        <f t="shared" si="0"/>
        <v>100</v>
      </c>
      <c r="I62">
        <f t="shared" si="1"/>
        <v>24036.219999999998</v>
      </c>
      <c r="J62">
        <f t="shared" si="2"/>
        <v>0</v>
      </c>
    </row>
    <row r="63" spans="1:10" x14ac:dyDescent="0.3">
      <c r="A63" s="7">
        <v>45572</v>
      </c>
      <c r="B63" t="s">
        <v>24</v>
      </c>
      <c r="C63" t="s">
        <v>425</v>
      </c>
      <c r="D63">
        <v>100</v>
      </c>
      <c r="E63">
        <v>24136.22</v>
      </c>
      <c r="F63" t="s">
        <v>21</v>
      </c>
      <c r="G63" t="s">
        <v>22</v>
      </c>
      <c r="H63">
        <f t="shared" si="0"/>
        <v>100</v>
      </c>
      <c r="I63">
        <f t="shared" si="1"/>
        <v>24136.219999999998</v>
      </c>
      <c r="J63">
        <f t="shared" si="2"/>
        <v>0</v>
      </c>
    </row>
    <row r="64" spans="1:10" x14ac:dyDescent="0.3">
      <c r="A64" s="7">
        <v>45572</v>
      </c>
      <c r="B64" t="s">
        <v>24</v>
      </c>
      <c r="C64" t="s">
        <v>424</v>
      </c>
      <c r="D64">
        <v>100</v>
      </c>
      <c r="E64">
        <v>24236.22</v>
      </c>
      <c r="F64" t="s">
        <v>21</v>
      </c>
      <c r="G64" t="s">
        <v>22</v>
      </c>
      <c r="H64">
        <f t="shared" si="0"/>
        <v>100</v>
      </c>
      <c r="I64">
        <f t="shared" si="1"/>
        <v>24236.219999999998</v>
      </c>
      <c r="J64">
        <f t="shared" si="2"/>
        <v>0</v>
      </c>
    </row>
    <row r="65" spans="1:10" x14ac:dyDescent="0.3">
      <c r="A65" s="7">
        <v>45572</v>
      </c>
      <c r="B65" t="s">
        <v>24</v>
      </c>
      <c r="C65" t="s">
        <v>423</v>
      </c>
      <c r="D65">
        <v>105</v>
      </c>
      <c r="E65">
        <v>24341.22</v>
      </c>
      <c r="F65" t="s">
        <v>21</v>
      </c>
      <c r="G65" t="s">
        <v>22</v>
      </c>
      <c r="H65">
        <f t="shared" si="0"/>
        <v>105</v>
      </c>
      <c r="I65">
        <f t="shared" si="1"/>
        <v>24341.219999999998</v>
      </c>
      <c r="J65">
        <f t="shared" si="2"/>
        <v>0</v>
      </c>
    </row>
    <row r="66" spans="1:10" x14ac:dyDescent="0.3">
      <c r="A66" s="7">
        <v>45572</v>
      </c>
      <c r="B66" t="s">
        <v>24</v>
      </c>
      <c r="C66" t="s">
        <v>422</v>
      </c>
      <c r="D66">
        <v>50</v>
      </c>
      <c r="E66">
        <v>24391.22</v>
      </c>
      <c r="F66" t="s">
        <v>21</v>
      </c>
      <c r="G66" t="s">
        <v>22</v>
      </c>
      <c r="H66">
        <f t="shared" ref="H66:H129" si="3">D66</f>
        <v>50</v>
      </c>
      <c r="I66">
        <f t="shared" ref="I66:I129" si="4">I65+H66</f>
        <v>24391.219999999998</v>
      </c>
      <c r="J66">
        <f t="shared" ref="J66:J129" si="5">I66-E66</f>
        <v>0</v>
      </c>
    </row>
    <row r="67" spans="1:10" x14ac:dyDescent="0.3">
      <c r="A67" s="7">
        <v>45572</v>
      </c>
      <c r="B67" t="s">
        <v>23</v>
      </c>
      <c r="C67" t="s">
        <v>421</v>
      </c>
      <c r="D67">
        <v>84</v>
      </c>
      <c r="E67">
        <v>24475.22</v>
      </c>
      <c r="F67" t="s">
        <v>21</v>
      </c>
      <c r="G67" t="s">
        <v>22</v>
      </c>
      <c r="H67">
        <f t="shared" si="3"/>
        <v>84</v>
      </c>
      <c r="I67">
        <f t="shared" si="4"/>
        <v>24475.219999999998</v>
      </c>
      <c r="J67">
        <f t="shared" si="5"/>
        <v>0</v>
      </c>
    </row>
    <row r="68" spans="1:10" x14ac:dyDescent="0.3">
      <c r="A68" s="7">
        <v>45572</v>
      </c>
      <c r="B68" t="s">
        <v>23</v>
      </c>
      <c r="C68" t="s">
        <v>420</v>
      </c>
      <c r="D68">
        <v>84</v>
      </c>
      <c r="E68">
        <v>24559.22</v>
      </c>
      <c r="F68" t="s">
        <v>21</v>
      </c>
      <c r="G68" t="s">
        <v>22</v>
      </c>
      <c r="H68">
        <f t="shared" si="3"/>
        <v>84</v>
      </c>
      <c r="I68">
        <f t="shared" si="4"/>
        <v>24559.219999999998</v>
      </c>
      <c r="J68">
        <f t="shared" si="5"/>
        <v>0</v>
      </c>
    </row>
    <row r="69" spans="1:10" x14ac:dyDescent="0.3">
      <c r="A69" s="7">
        <v>45572</v>
      </c>
      <c r="B69" t="s">
        <v>23</v>
      </c>
      <c r="C69" t="s">
        <v>419</v>
      </c>
      <c r="D69">
        <v>-3345.6</v>
      </c>
      <c r="E69">
        <v>21213.62</v>
      </c>
      <c r="F69" t="s">
        <v>21</v>
      </c>
      <c r="G69" t="s">
        <v>22</v>
      </c>
      <c r="H69">
        <f t="shared" si="3"/>
        <v>-3345.6</v>
      </c>
      <c r="I69">
        <f t="shared" si="4"/>
        <v>21213.62</v>
      </c>
      <c r="J69">
        <f t="shared" si="5"/>
        <v>0</v>
      </c>
    </row>
    <row r="70" spans="1:10" x14ac:dyDescent="0.3">
      <c r="A70" s="7">
        <v>45572</v>
      </c>
      <c r="B70" t="s">
        <v>20</v>
      </c>
      <c r="C70" t="s">
        <v>29</v>
      </c>
      <c r="D70">
        <v>-266.55</v>
      </c>
      <c r="E70">
        <v>20947.07</v>
      </c>
      <c r="F70" t="s">
        <v>21</v>
      </c>
      <c r="G70" t="s">
        <v>22</v>
      </c>
      <c r="H70">
        <f t="shared" si="3"/>
        <v>-266.55</v>
      </c>
      <c r="I70">
        <f t="shared" si="4"/>
        <v>20947.07</v>
      </c>
      <c r="J70">
        <f t="shared" si="5"/>
        <v>0</v>
      </c>
    </row>
    <row r="71" spans="1:10" x14ac:dyDescent="0.3">
      <c r="A71" s="7">
        <v>45573</v>
      </c>
      <c r="B71" t="s">
        <v>25</v>
      </c>
      <c r="C71">
        <v>605114</v>
      </c>
      <c r="D71">
        <v>50</v>
      </c>
      <c r="E71">
        <v>20997.07</v>
      </c>
      <c r="F71" t="s">
        <v>21</v>
      </c>
      <c r="G71" t="s">
        <v>22</v>
      </c>
      <c r="H71">
        <f t="shared" si="3"/>
        <v>50</v>
      </c>
      <c r="I71">
        <f t="shared" si="4"/>
        <v>20997.07</v>
      </c>
      <c r="J71">
        <f t="shared" si="5"/>
        <v>0</v>
      </c>
    </row>
    <row r="72" spans="1:10" x14ac:dyDescent="0.3">
      <c r="A72" s="7">
        <v>45573</v>
      </c>
      <c r="B72" t="s">
        <v>23</v>
      </c>
      <c r="C72" t="s">
        <v>26</v>
      </c>
      <c r="D72">
        <v>50</v>
      </c>
      <c r="E72">
        <v>21047.07</v>
      </c>
      <c r="F72" t="s">
        <v>21</v>
      </c>
      <c r="G72" t="s">
        <v>22</v>
      </c>
      <c r="H72">
        <f t="shared" si="3"/>
        <v>50</v>
      </c>
      <c r="I72">
        <f t="shared" si="4"/>
        <v>21047.07</v>
      </c>
      <c r="J72">
        <f t="shared" si="5"/>
        <v>0</v>
      </c>
    </row>
    <row r="73" spans="1:10" x14ac:dyDescent="0.3">
      <c r="A73" s="7">
        <v>45574</v>
      </c>
      <c r="B73" t="s">
        <v>23</v>
      </c>
      <c r="C73" t="s">
        <v>418</v>
      </c>
      <c r="D73">
        <v>-3.49</v>
      </c>
      <c r="E73">
        <v>21043.58</v>
      </c>
      <c r="F73" t="s">
        <v>21</v>
      </c>
      <c r="G73" t="s">
        <v>22</v>
      </c>
      <c r="H73">
        <f t="shared" si="3"/>
        <v>-3.49</v>
      </c>
      <c r="I73">
        <f t="shared" si="4"/>
        <v>21043.579999999998</v>
      </c>
      <c r="J73">
        <f t="shared" si="5"/>
        <v>0</v>
      </c>
    </row>
    <row r="74" spans="1:10" x14ac:dyDescent="0.3">
      <c r="A74" s="7">
        <v>45574</v>
      </c>
      <c r="B74" t="s">
        <v>23</v>
      </c>
      <c r="C74" t="s">
        <v>417</v>
      </c>
      <c r="D74">
        <v>-126</v>
      </c>
      <c r="E74">
        <v>20917.580000000002</v>
      </c>
      <c r="F74" t="s">
        <v>21</v>
      </c>
      <c r="G74" t="s">
        <v>22</v>
      </c>
      <c r="H74">
        <f t="shared" si="3"/>
        <v>-126</v>
      </c>
      <c r="I74">
        <f t="shared" si="4"/>
        <v>20917.579999999998</v>
      </c>
      <c r="J74">
        <f t="shared" si="5"/>
        <v>0</v>
      </c>
    </row>
    <row r="75" spans="1:10" x14ac:dyDescent="0.3">
      <c r="A75" s="7">
        <v>45574</v>
      </c>
      <c r="B75" t="s">
        <v>23</v>
      </c>
      <c r="C75" t="s">
        <v>416</v>
      </c>
      <c r="D75">
        <v>-30.99</v>
      </c>
      <c r="E75">
        <v>20886.59</v>
      </c>
      <c r="F75" t="s">
        <v>21</v>
      </c>
      <c r="G75" t="s">
        <v>22</v>
      </c>
      <c r="H75">
        <f t="shared" si="3"/>
        <v>-30.99</v>
      </c>
      <c r="I75">
        <f t="shared" si="4"/>
        <v>20886.589999999997</v>
      </c>
      <c r="J75">
        <f t="shared" si="5"/>
        <v>0</v>
      </c>
    </row>
    <row r="76" spans="1:10" x14ac:dyDescent="0.3">
      <c r="A76" s="7">
        <v>45579</v>
      </c>
      <c r="B76" t="s">
        <v>23</v>
      </c>
      <c r="C76" t="s">
        <v>415</v>
      </c>
      <c r="D76">
        <v>-74.98</v>
      </c>
      <c r="E76">
        <v>20811.61</v>
      </c>
      <c r="F76" t="s">
        <v>21</v>
      </c>
      <c r="G76" t="s">
        <v>22</v>
      </c>
      <c r="H76">
        <f t="shared" si="3"/>
        <v>-74.98</v>
      </c>
      <c r="I76">
        <f t="shared" si="4"/>
        <v>20811.609999999997</v>
      </c>
      <c r="J76">
        <f t="shared" si="5"/>
        <v>0</v>
      </c>
    </row>
    <row r="77" spans="1:10" x14ac:dyDescent="0.3">
      <c r="A77" s="7">
        <v>45580</v>
      </c>
      <c r="B77" t="s">
        <v>25</v>
      </c>
      <c r="C77">
        <v>605114</v>
      </c>
      <c r="D77">
        <v>27.5</v>
      </c>
      <c r="E77">
        <v>20839.11</v>
      </c>
      <c r="F77" t="s">
        <v>21</v>
      </c>
      <c r="G77" t="s">
        <v>22</v>
      </c>
      <c r="H77">
        <f t="shared" si="3"/>
        <v>27.5</v>
      </c>
      <c r="I77">
        <f t="shared" si="4"/>
        <v>20839.109999999997</v>
      </c>
      <c r="J77">
        <f t="shared" si="5"/>
        <v>0</v>
      </c>
    </row>
    <row r="78" spans="1:10" x14ac:dyDescent="0.3">
      <c r="A78" s="7">
        <v>45581</v>
      </c>
      <c r="B78" t="s">
        <v>24</v>
      </c>
      <c r="C78" t="s">
        <v>414</v>
      </c>
      <c r="D78">
        <v>150</v>
      </c>
      <c r="E78">
        <v>20989.11</v>
      </c>
      <c r="F78" t="s">
        <v>21</v>
      </c>
      <c r="G78" t="s">
        <v>22</v>
      </c>
      <c r="H78">
        <f t="shared" si="3"/>
        <v>150</v>
      </c>
      <c r="I78">
        <f t="shared" si="4"/>
        <v>20989.109999999997</v>
      </c>
      <c r="J78">
        <f t="shared" si="5"/>
        <v>0</v>
      </c>
    </row>
    <row r="79" spans="1:10" x14ac:dyDescent="0.3">
      <c r="A79" s="7">
        <v>45581</v>
      </c>
      <c r="B79" t="s">
        <v>23</v>
      </c>
      <c r="C79" t="s">
        <v>413</v>
      </c>
      <c r="D79">
        <v>-135.85</v>
      </c>
      <c r="E79">
        <v>20853.259999999998</v>
      </c>
      <c r="F79" t="s">
        <v>21</v>
      </c>
      <c r="G79" t="s">
        <v>22</v>
      </c>
      <c r="H79">
        <f t="shared" si="3"/>
        <v>-135.85</v>
      </c>
      <c r="I79">
        <f t="shared" si="4"/>
        <v>20853.259999999998</v>
      </c>
      <c r="J79">
        <f t="shared" si="5"/>
        <v>0</v>
      </c>
    </row>
    <row r="80" spans="1:10" x14ac:dyDescent="0.3">
      <c r="A80" s="7">
        <v>45582</v>
      </c>
      <c r="B80" t="s">
        <v>23</v>
      </c>
      <c r="C80" t="s">
        <v>412</v>
      </c>
      <c r="D80">
        <v>-1143.77</v>
      </c>
      <c r="E80">
        <v>19709.490000000002</v>
      </c>
      <c r="F80" t="s">
        <v>21</v>
      </c>
      <c r="G80" t="s">
        <v>22</v>
      </c>
      <c r="H80">
        <f t="shared" si="3"/>
        <v>-1143.77</v>
      </c>
      <c r="I80">
        <f t="shared" si="4"/>
        <v>19709.489999999998</v>
      </c>
      <c r="J80">
        <f t="shared" si="5"/>
        <v>0</v>
      </c>
    </row>
    <row r="81" spans="1:10" x14ac:dyDescent="0.3">
      <c r="A81" s="7">
        <v>45583</v>
      </c>
      <c r="B81" t="s">
        <v>25</v>
      </c>
      <c r="C81">
        <v>605114</v>
      </c>
      <c r="D81">
        <v>50</v>
      </c>
      <c r="E81">
        <v>19759.490000000002</v>
      </c>
      <c r="F81" t="s">
        <v>21</v>
      </c>
      <c r="G81" t="s">
        <v>22</v>
      </c>
      <c r="H81">
        <f t="shared" si="3"/>
        <v>50</v>
      </c>
      <c r="I81">
        <f t="shared" si="4"/>
        <v>19759.489999999998</v>
      </c>
      <c r="J81">
        <f t="shared" si="5"/>
        <v>0</v>
      </c>
    </row>
    <row r="82" spans="1:10" x14ac:dyDescent="0.3">
      <c r="A82" s="7">
        <v>45583</v>
      </c>
      <c r="B82" t="s">
        <v>23</v>
      </c>
      <c r="C82" t="s">
        <v>411</v>
      </c>
      <c r="D82">
        <v>-2319.1999999999998</v>
      </c>
      <c r="E82">
        <v>17440.29</v>
      </c>
      <c r="F82" t="s">
        <v>21</v>
      </c>
      <c r="G82" t="s">
        <v>22</v>
      </c>
      <c r="H82">
        <f t="shared" si="3"/>
        <v>-2319.1999999999998</v>
      </c>
      <c r="I82">
        <f t="shared" si="4"/>
        <v>17440.289999999997</v>
      </c>
      <c r="J82">
        <f t="shared" si="5"/>
        <v>0</v>
      </c>
    </row>
    <row r="83" spans="1:10" x14ac:dyDescent="0.3">
      <c r="A83" s="7">
        <v>45586</v>
      </c>
      <c r="B83" t="s">
        <v>24</v>
      </c>
      <c r="C83" t="s">
        <v>410</v>
      </c>
      <c r="D83">
        <v>56</v>
      </c>
      <c r="E83">
        <v>17496.29</v>
      </c>
      <c r="F83" t="s">
        <v>21</v>
      </c>
      <c r="G83" t="s">
        <v>22</v>
      </c>
      <c r="H83">
        <f t="shared" si="3"/>
        <v>56</v>
      </c>
      <c r="I83">
        <f t="shared" si="4"/>
        <v>17496.289999999997</v>
      </c>
      <c r="J83">
        <f t="shared" si="5"/>
        <v>0</v>
      </c>
    </row>
    <row r="84" spans="1:10" x14ac:dyDescent="0.3">
      <c r="A84" s="7">
        <v>45586</v>
      </c>
      <c r="B84" t="s">
        <v>23</v>
      </c>
      <c r="C84" t="s">
        <v>409</v>
      </c>
      <c r="D84">
        <v>-5000</v>
      </c>
      <c r="E84">
        <v>12496.29</v>
      </c>
      <c r="F84" t="s">
        <v>21</v>
      </c>
      <c r="G84" t="s">
        <v>22</v>
      </c>
      <c r="H84">
        <f t="shared" si="3"/>
        <v>-5000</v>
      </c>
      <c r="I84">
        <f t="shared" si="4"/>
        <v>12496.289999999997</v>
      </c>
      <c r="J84">
        <f t="shared" si="5"/>
        <v>0</v>
      </c>
    </row>
    <row r="85" spans="1:10" x14ac:dyDescent="0.3">
      <c r="A85" s="7">
        <v>45586</v>
      </c>
      <c r="B85" t="s">
        <v>30</v>
      </c>
      <c r="C85" s="19" t="s">
        <v>408</v>
      </c>
      <c r="D85">
        <v>-100</v>
      </c>
      <c r="E85">
        <v>12396.29</v>
      </c>
      <c r="F85" t="s">
        <v>21</v>
      </c>
      <c r="G85" t="s">
        <v>22</v>
      </c>
      <c r="H85">
        <f t="shared" si="3"/>
        <v>-100</v>
      </c>
      <c r="I85">
        <f t="shared" si="4"/>
        <v>12396.289999999997</v>
      </c>
      <c r="J85">
        <f t="shared" si="5"/>
        <v>0</v>
      </c>
    </row>
    <row r="86" spans="1:10" x14ac:dyDescent="0.3">
      <c r="A86" s="7">
        <v>45589</v>
      </c>
      <c r="B86" t="s">
        <v>24</v>
      </c>
      <c r="C86" t="s">
        <v>407</v>
      </c>
      <c r="D86">
        <v>72</v>
      </c>
      <c r="E86">
        <v>12468.29</v>
      </c>
      <c r="F86" t="s">
        <v>21</v>
      </c>
      <c r="G86" t="s">
        <v>22</v>
      </c>
      <c r="H86">
        <f t="shared" si="3"/>
        <v>72</v>
      </c>
      <c r="I86">
        <f t="shared" si="4"/>
        <v>12468.289999999997</v>
      </c>
      <c r="J86">
        <f t="shared" si="5"/>
        <v>0</v>
      </c>
    </row>
    <row r="87" spans="1:10" x14ac:dyDescent="0.3">
      <c r="A87" s="7">
        <v>45590</v>
      </c>
      <c r="B87" t="s">
        <v>24</v>
      </c>
      <c r="C87" t="s">
        <v>406</v>
      </c>
      <c r="D87">
        <v>28</v>
      </c>
      <c r="E87">
        <v>12496.29</v>
      </c>
      <c r="F87" t="s">
        <v>21</v>
      </c>
      <c r="G87" t="s">
        <v>22</v>
      </c>
      <c r="H87">
        <f t="shared" si="3"/>
        <v>28</v>
      </c>
      <c r="I87">
        <f t="shared" si="4"/>
        <v>12496.289999999997</v>
      </c>
      <c r="J87">
        <f t="shared" si="5"/>
        <v>0</v>
      </c>
    </row>
    <row r="88" spans="1:10" x14ac:dyDescent="0.3">
      <c r="A88" s="7">
        <v>45590</v>
      </c>
      <c r="B88" t="s">
        <v>20</v>
      </c>
      <c r="C88" t="s">
        <v>405</v>
      </c>
      <c r="D88">
        <v>-32.840000000000003</v>
      </c>
      <c r="E88">
        <v>12463.45</v>
      </c>
      <c r="F88" t="s">
        <v>21</v>
      </c>
      <c r="G88" t="s">
        <v>22</v>
      </c>
      <c r="H88">
        <f t="shared" si="3"/>
        <v>-32.840000000000003</v>
      </c>
      <c r="I88">
        <f t="shared" si="4"/>
        <v>12463.449999999997</v>
      </c>
      <c r="J88">
        <f t="shared" si="5"/>
        <v>0</v>
      </c>
    </row>
    <row r="89" spans="1:10" x14ac:dyDescent="0.3">
      <c r="A89" s="7">
        <v>45593</v>
      </c>
      <c r="B89" t="s">
        <v>24</v>
      </c>
      <c r="C89" t="s">
        <v>404</v>
      </c>
      <c r="D89">
        <v>100</v>
      </c>
      <c r="E89">
        <v>12563.45</v>
      </c>
      <c r="F89" t="s">
        <v>21</v>
      </c>
      <c r="G89" t="s">
        <v>22</v>
      </c>
      <c r="H89">
        <f t="shared" si="3"/>
        <v>100</v>
      </c>
      <c r="I89">
        <f t="shared" si="4"/>
        <v>12563.449999999997</v>
      </c>
      <c r="J89">
        <f t="shared" si="5"/>
        <v>0</v>
      </c>
    </row>
    <row r="90" spans="1:10" x14ac:dyDescent="0.3">
      <c r="A90" s="7">
        <v>45594</v>
      </c>
      <c r="B90" t="s">
        <v>24</v>
      </c>
      <c r="C90" t="s">
        <v>403</v>
      </c>
      <c r="D90">
        <v>28</v>
      </c>
      <c r="E90">
        <v>12591.45</v>
      </c>
      <c r="F90" t="s">
        <v>21</v>
      </c>
      <c r="G90" t="s">
        <v>22</v>
      </c>
      <c r="H90">
        <f t="shared" si="3"/>
        <v>28</v>
      </c>
      <c r="I90">
        <f t="shared" si="4"/>
        <v>12591.449999999997</v>
      </c>
      <c r="J90">
        <f t="shared" si="5"/>
        <v>0</v>
      </c>
    </row>
    <row r="91" spans="1:10" x14ac:dyDescent="0.3">
      <c r="A91" s="7">
        <v>45594</v>
      </c>
      <c r="B91" t="s">
        <v>23</v>
      </c>
      <c r="C91" t="s">
        <v>402</v>
      </c>
      <c r="D91">
        <v>-85</v>
      </c>
      <c r="E91">
        <v>12506.45</v>
      </c>
      <c r="F91" t="s">
        <v>21</v>
      </c>
      <c r="G91" t="s">
        <v>22</v>
      </c>
      <c r="H91">
        <f t="shared" si="3"/>
        <v>-85</v>
      </c>
      <c r="I91">
        <f t="shared" si="4"/>
        <v>12506.449999999997</v>
      </c>
      <c r="J91">
        <f t="shared" si="5"/>
        <v>0</v>
      </c>
    </row>
    <row r="92" spans="1:10" x14ac:dyDescent="0.3">
      <c r="A92" s="7">
        <v>45595</v>
      </c>
      <c r="B92" t="s">
        <v>23</v>
      </c>
      <c r="C92" t="s">
        <v>401</v>
      </c>
      <c r="D92">
        <v>-24</v>
      </c>
      <c r="E92">
        <v>12482.45</v>
      </c>
      <c r="F92" t="s">
        <v>21</v>
      </c>
      <c r="G92" t="s">
        <v>22</v>
      </c>
      <c r="H92">
        <f t="shared" si="3"/>
        <v>-24</v>
      </c>
      <c r="I92">
        <f t="shared" si="4"/>
        <v>12482.449999999997</v>
      </c>
      <c r="J92">
        <f t="shared" si="5"/>
        <v>0</v>
      </c>
    </row>
    <row r="93" spans="1:10" x14ac:dyDescent="0.3">
      <c r="A93" s="7">
        <v>45596</v>
      </c>
      <c r="B93" t="s">
        <v>24</v>
      </c>
      <c r="C93" t="s">
        <v>400</v>
      </c>
      <c r="D93">
        <v>126</v>
      </c>
      <c r="E93">
        <v>12608.45</v>
      </c>
      <c r="F93" t="s">
        <v>21</v>
      </c>
      <c r="G93" t="s">
        <v>22</v>
      </c>
      <c r="H93">
        <f t="shared" si="3"/>
        <v>126</v>
      </c>
      <c r="I93">
        <f t="shared" si="4"/>
        <v>12608.449999999997</v>
      </c>
      <c r="J93">
        <f t="shared" si="5"/>
        <v>0</v>
      </c>
    </row>
    <row r="94" spans="1:10" x14ac:dyDescent="0.3">
      <c r="A94" s="7">
        <v>45596</v>
      </c>
      <c r="B94" t="s">
        <v>24</v>
      </c>
      <c r="C94" t="s">
        <v>399</v>
      </c>
      <c r="D94">
        <v>210</v>
      </c>
      <c r="E94">
        <v>12818.45</v>
      </c>
      <c r="F94" t="s">
        <v>21</v>
      </c>
      <c r="G94" t="s">
        <v>22</v>
      </c>
      <c r="H94">
        <f t="shared" si="3"/>
        <v>210</v>
      </c>
      <c r="I94">
        <f t="shared" si="4"/>
        <v>12818.449999999997</v>
      </c>
      <c r="J94">
        <f t="shared" si="5"/>
        <v>0</v>
      </c>
    </row>
    <row r="95" spans="1:10" x14ac:dyDescent="0.3">
      <c r="A95" s="7">
        <v>45597</v>
      </c>
      <c r="B95" t="s">
        <v>23</v>
      </c>
      <c r="C95" t="s">
        <v>398</v>
      </c>
      <c r="D95">
        <v>56</v>
      </c>
      <c r="E95">
        <v>12874.45</v>
      </c>
      <c r="F95" t="s">
        <v>21</v>
      </c>
      <c r="G95" t="s">
        <v>22</v>
      </c>
      <c r="H95">
        <f t="shared" si="3"/>
        <v>56</v>
      </c>
      <c r="I95">
        <f t="shared" si="4"/>
        <v>12874.449999999997</v>
      </c>
      <c r="J95">
        <f t="shared" si="5"/>
        <v>0</v>
      </c>
    </row>
    <row r="96" spans="1:10" x14ac:dyDescent="0.3">
      <c r="A96" s="7">
        <v>45600</v>
      </c>
      <c r="B96" t="s">
        <v>24</v>
      </c>
      <c r="C96" t="s">
        <v>397</v>
      </c>
      <c r="D96">
        <v>5</v>
      </c>
      <c r="E96">
        <v>12879.45</v>
      </c>
      <c r="F96" t="s">
        <v>21</v>
      </c>
      <c r="G96" t="s">
        <v>22</v>
      </c>
      <c r="H96">
        <f t="shared" si="3"/>
        <v>5</v>
      </c>
      <c r="I96">
        <f t="shared" si="4"/>
        <v>12879.449999999997</v>
      </c>
      <c r="J96">
        <f t="shared" si="5"/>
        <v>0</v>
      </c>
    </row>
    <row r="97" spans="1:10" x14ac:dyDescent="0.3">
      <c r="A97" s="7">
        <v>45600</v>
      </c>
      <c r="B97" t="s">
        <v>24</v>
      </c>
      <c r="C97" t="s">
        <v>396</v>
      </c>
      <c r="D97">
        <v>70</v>
      </c>
      <c r="E97">
        <v>12949.45</v>
      </c>
      <c r="F97" t="s">
        <v>21</v>
      </c>
      <c r="G97" t="s">
        <v>22</v>
      </c>
      <c r="H97">
        <f t="shared" si="3"/>
        <v>70</v>
      </c>
      <c r="I97">
        <f t="shared" si="4"/>
        <v>12949.449999999997</v>
      </c>
      <c r="J97">
        <f t="shared" si="5"/>
        <v>0</v>
      </c>
    </row>
    <row r="98" spans="1:10" x14ac:dyDescent="0.3">
      <c r="A98" s="7">
        <v>45600</v>
      </c>
      <c r="B98" t="s">
        <v>24</v>
      </c>
      <c r="C98" t="s">
        <v>395</v>
      </c>
      <c r="D98">
        <v>28</v>
      </c>
      <c r="E98">
        <v>12977.45</v>
      </c>
      <c r="F98" t="s">
        <v>21</v>
      </c>
      <c r="G98" t="s">
        <v>22</v>
      </c>
      <c r="H98">
        <f t="shared" si="3"/>
        <v>28</v>
      </c>
      <c r="I98">
        <f t="shared" si="4"/>
        <v>12977.449999999997</v>
      </c>
      <c r="J98">
        <f t="shared" si="5"/>
        <v>0</v>
      </c>
    </row>
    <row r="99" spans="1:10" x14ac:dyDescent="0.3">
      <c r="A99" s="7">
        <v>45600</v>
      </c>
      <c r="B99" t="s">
        <v>23</v>
      </c>
      <c r="C99" t="s">
        <v>394</v>
      </c>
      <c r="D99">
        <v>-10</v>
      </c>
      <c r="E99">
        <v>12967.45</v>
      </c>
      <c r="F99" t="s">
        <v>21</v>
      </c>
      <c r="G99" t="s">
        <v>22</v>
      </c>
      <c r="H99">
        <f t="shared" si="3"/>
        <v>-10</v>
      </c>
      <c r="I99">
        <f t="shared" si="4"/>
        <v>12967.449999999997</v>
      </c>
      <c r="J99">
        <f t="shared" si="5"/>
        <v>0</v>
      </c>
    </row>
    <row r="100" spans="1:10" x14ac:dyDescent="0.3">
      <c r="A100" s="7">
        <v>45601</v>
      </c>
      <c r="B100" t="s">
        <v>24</v>
      </c>
      <c r="C100" t="s">
        <v>393</v>
      </c>
      <c r="D100">
        <v>56</v>
      </c>
      <c r="E100">
        <v>13023.45</v>
      </c>
      <c r="F100" t="s">
        <v>21</v>
      </c>
      <c r="G100" t="s">
        <v>22</v>
      </c>
      <c r="H100">
        <f t="shared" si="3"/>
        <v>56</v>
      </c>
      <c r="I100">
        <f t="shared" si="4"/>
        <v>13023.449999999997</v>
      </c>
      <c r="J100">
        <f t="shared" si="5"/>
        <v>0</v>
      </c>
    </row>
    <row r="101" spans="1:10" x14ac:dyDescent="0.3">
      <c r="A101" s="7">
        <v>45603</v>
      </c>
      <c r="B101" t="s">
        <v>24</v>
      </c>
      <c r="C101" t="s">
        <v>392</v>
      </c>
      <c r="D101">
        <v>392</v>
      </c>
      <c r="E101">
        <v>13415.45</v>
      </c>
      <c r="F101" t="s">
        <v>21</v>
      </c>
      <c r="G101" t="s">
        <v>22</v>
      </c>
      <c r="H101">
        <f t="shared" si="3"/>
        <v>392</v>
      </c>
      <c r="I101">
        <f t="shared" si="4"/>
        <v>13415.449999999997</v>
      </c>
      <c r="J101">
        <f t="shared" si="5"/>
        <v>0</v>
      </c>
    </row>
    <row r="102" spans="1:10" x14ac:dyDescent="0.3">
      <c r="A102" s="7">
        <v>45603</v>
      </c>
      <c r="B102" t="s">
        <v>23</v>
      </c>
      <c r="C102" t="s">
        <v>391</v>
      </c>
      <c r="D102">
        <v>13.5</v>
      </c>
      <c r="E102">
        <v>13428.95</v>
      </c>
      <c r="F102" t="s">
        <v>21</v>
      </c>
      <c r="G102" t="s">
        <v>22</v>
      </c>
      <c r="H102">
        <f t="shared" si="3"/>
        <v>13.5</v>
      </c>
      <c r="I102">
        <f t="shared" si="4"/>
        <v>13428.949999999997</v>
      </c>
      <c r="J102">
        <f t="shared" si="5"/>
        <v>0</v>
      </c>
    </row>
    <row r="103" spans="1:10" x14ac:dyDescent="0.3">
      <c r="A103" s="7">
        <v>45604</v>
      </c>
      <c r="B103" t="s">
        <v>24</v>
      </c>
      <c r="C103" t="s">
        <v>390</v>
      </c>
      <c r="D103">
        <v>9</v>
      </c>
      <c r="E103">
        <v>13437.95</v>
      </c>
      <c r="F103" t="s">
        <v>21</v>
      </c>
      <c r="G103" t="s">
        <v>22</v>
      </c>
      <c r="H103">
        <f t="shared" si="3"/>
        <v>9</v>
      </c>
      <c r="I103">
        <f t="shared" si="4"/>
        <v>13437.949999999997</v>
      </c>
      <c r="J103">
        <f t="shared" si="5"/>
        <v>0</v>
      </c>
    </row>
    <row r="104" spans="1:10" x14ac:dyDescent="0.3">
      <c r="A104" s="7">
        <v>45604</v>
      </c>
      <c r="B104" t="s">
        <v>24</v>
      </c>
      <c r="C104" t="s">
        <v>389</v>
      </c>
      <c r="D104">
        <v>77</v>
      </c>
      <c r="E104">
        <v>13514.95</v>
      </c>
      <c r="F104" t="s">
        <v>21</v>
      </c>
      <c r="G104" t="s">
        <v>22</v>
      </c>
      <c r="H104">
        <f t="shared" si="3"/>
        <v>77</v>
      </c>
      <c r="I104">
        <f t="shared" si="4"/>
        <v>13514.949999999997</v>
      </c>
      <c r="J104">
        <f t="shared" si="5"/>
        <v>0</v>
      </c>
    </row>
    <row r="105" spans="1:10" x14ac:dyDescent="0.3">
      <c r="A105" s="7">
        <v>45607</v>
      </c>
      <c r="B105" t="s">
        <v>24</v>
      </c>
      <c r="C105" t="s">
        <v>388</v>
      </c>
      <c r="D105">
        <v>38.21</v>
      </c>
      <c r="E105">
        <v>13553.16</v>
      </c>
      <c r="F105" t="s">
        <v>21</v>
      </c>
      <c r="G105" t="s">
        <v>22</v>
      </c>
      <c r="H105">
        <f t="shared" si="3"/>
        <v>38.21</v>
      </c>
      <c r="I105">
        <f t="shared" si="4"/>
        <v>13553.159999999996</v>
      </c>
      <c r="J105">
        <f t="shared" si="5"/>
        <v>0</v>
      </c>
    </row>
    <row r="106" spans="1:10" x14ac:dyDescent="0.3">
      <c r="A106" s="7">
        <v>45607</v>
      </c>
      <c r="B106" t="s">
        <v>23</v>
      </c>
      <c r="C106" t="s">
        <v>387</v>
      </c>
      <c r="D106">
        <v>84</v>
      </c>
      <c r="E106">
        <v>13637.16</v>
      </c>
      <c r="F106" t="s">
        <v>21</v>
      </c>
      <c r="G106" t="s">
        <v>22</v>
      </c>
      <c r="H106">
        <f t="shared" si="3"/>
        <v>84</v>
      </c>
      <c r="I106">
        <f t="shared" si="4"/>
        <v>13637.159999999996</v>
      </c>
      <c r="J106">
        <f t="shared" si="5"/>
        <v>0</v>
      </c>
    </row>
    <row r="107" spans="1:10" x14ac:dyDescent="0.3">
      <c r="A107" s="7">
        <v>45608</v>
      </c>
      <c r="B107" t="s">
        <v>25</v>
      </c>
      <c r="C107">
        <v>605114</v>
      </c>
      <c r="D107">
        <v>27.5</v>
      </c>
      <c r="E107">
        <v>13664.66</v>
      </c>
      <c r="F107" t="s">
        <v>21</v>
      </c>
      <c r="G107" t="s">
        <v>22</v>
      </c>
      <c r="H107">
        <f t="shared" si="3"/>
        <v>27.5</v>
      </c>
      <c r="I107">
        <f t="shared" si="4"/>
        <v>13664.659999999996</v>
      </c>
      <c r="J107">
        <f t="shared" si="5"/>
        <v>0</v>
      </c>
    </row>
    <row r="108" spans="1:10" x14ac:dyDescent="0.3">
      <c r="A108" s="7">
        <v>45609</v>
      </c>
      <c r="B108" t="s">
        <v>23</v>
      </c>
      <c r="C108" t="s">
        <v>386</v>
      </c>
      <c r="D108">
        <v>100</v>
      </c>
      <c r="E108">
        <v>13764.66</v>
      </c>
      <c r="F108" t="s">
        <v>21</v>
      </c>
      <c r="G108" t="s">
        <v>22</v>
      </c>
      <c r="H108">
        <f t="shared" si="3"/>
        <v>100</v>
      </c>
      <c r="I108">
        <f t="shared" si="4"/>
        <v>13764.659999999996</v>
      </c>
      <c r="J108">
        <f t="shared" si="5"/>
        <v>0</v>
      </c>
    </row>
    <row r="109" spans="1:10" x14ac:dyDescent="0.3">
      <c r="A109" s="7">
        <v>45610</v>
      </c>
      <c r="B109" t="s">
        <v>24</v>
      </c>
      <c r="C109" t="s">
        <v>385</v>
      </c>
      <c r="D109">
        <v>100</v>
      </c>
      <c r="E109">
        <v>13864.66</v>
      </c>
      <c r="F109" t="s">
        <v>21</v>
      </c>
      <c r="G109" t="s">
        <v>22</v>
      </c>
      <c r="H109">
        <f t="shared" si="3"/>
        <v>100</v>
      </c>
      <c r="I109">
        <f t="shared" si="4"/>
        <v>13864.659999999996</v>
      </c>
      <c r="J109">
        <f t="shared" si="5"/>
        <v>0</v>
      </c>
    </row>
    <row r="110" spans="1:10" x14ac:dyDescent="0.3">
      <c r="A110" s="7">
        <v>45610</v>
      </c>
      <c r="B110" t="s">
        <v>24</v>
      </c>
      <c r="C110" t="s">
        <v>384</v>
      </c>
      <c r="D110">
        <v>84</v>
      </c>
      <c r="E110">
        <v>13948.66</v>
      </c>
      <c r="F110" t="s">
        <v>21</v>
      </c>
      <c r="G110" t="s">
        <v>22</v>
      </c>
      <c r="H110">
        <f t="shared" si="3"/>
        <v>84</v>
      </c>
      <c r="I110">
        <f t="shared" si="4"/>
        <v>13948.659999999996</v>
      </c>
      <c r="J110">
        <f t="shared" si="5"/>
        <v>0</v>
      </c>
    </row>
    <row r="111" spans="1:10" x14ac:dyDescent="0.3">
      <c r="A111" s="7">
        <v>45610</v>
      </c>
      <c r="B111" t="s">
        <v>23</v>
      </c>
      <c r="C111" t="s">
        <v>31</v>
      </c>
      <c r="D111">
        <v>-20</v>
      </c>
      <c r="E111">
        <v>13928.66</v>
      </c>
      <c r="F111" t="s">
        <v>21</v>
      </c>
      <c r="G111" t="s">
        <v>22</v>
      </c>
      <c r="H111">
        <f t="shared" si="3"/>
        <v>-20</v>
      </c>
      <c r="I111">
        <f t="shared" si="4"/>
        <v>13928.659999999996</v>
      </c>
      <c r="J111">
        <f t="shared" si="5"/>
        <v>0</v>
      </c>
    </row>
    <row r="112" spans="1:10" x14ac:dyDescent="0.3">
      <c r="A112" s="7">
        <v>45610</v>
      </c>
      <c r="B112" t="s">
        <v>23</v>
      </c>
      <c r="C112" t="s">
        <v>383</v>
      </c>
      <c r="D112">
        <v>-100</v>
      </c>
      <c r="E112">
        <v>13828.66</v>
      </c>
      <c r="F112" t="s">
        <v>21</v>
      </c>
      <c r="G112" t="s">
        <v>22</v>
      </c>
      <c r="H112">
        <f t="shared" si="3"/>
        <v>-100</v>
      </c>
      <c r="I112">
        <f t="shared" si="4"/>
        <v>13828.659999999996</v>
      </c>
      <c r="J112">
        <f t="shared" si="5"/>
        <v>0</v>
      </c>
    </row>
    <row r="113" spans="1:10" x14ac:dyDescent="0.3">
      <c r="A113" s="7">
        <v>45610</v>
      </c>
      <c r="B113" t="s">
        <v>23</v>
      </c>
      <c r="C113" t="s">
        <v>382</v>
      </c>
      <c r="D113">
        <v>-336.6</v>
      </c>
      <c r="E113">
        <v>13492.06</v>
      </c>
      <c r="F113" t="s">
        <v>21</v>
      </c>
      <c r="G113" t="s">
        <v>22</v>
      </c>
      <c r="H113">
        <f t="shared" si="3"/>
        <v>-336.6</v>
      </c>
      <c r="I113">
        <f t="shared" si="4"/>
        <v>13492.059999999996</v>
      </c>
      <c r="J113">
        <f t="shared" si="5"/>
        <v>0</v>
      </c>
    </row>
    <row r="114" spans="1:10" x14ac:dyDescent="0.3">
      <c r="A114" s="7">
        <v>45614</v>
      </c>
      <c r="B114" t="s">
        <v>24</v>
      </c>
      <c r="C114" t="s">
        <v>381</v>
      </c>
      <c r="D114">
        <v>56</v>
      </c>
      <c r="E114">
        <v>13548.06</v>
      </c>
      <c r="F114" t="s">
        <v>21</v>
      </c>
      <c r="G114" t="s">
        <v>22</v>
      </c>
      <c r="H114">
        <f t="shared" si="3"/>
        <v>56</v>
      </c>
      <c r="I114">
        <f t="shared" si="4"/>
        <v>13548.059999999996</v>
      </c>
      <c r="J114">
        <f t="shared" si="5"/>
        <v>0</v>
      </c>
    </row>
    <row r="115" spans="1:10" x14ac:dyDescent="0.3">
      <c r="A115" s="7">
        <v>45614</v>
      </c>
      <c r="B115" t="s">
        <v>20</v>
      </c>
      <c r="C115" t="s">
        <v>29</v>
      </c>
      <c r="D115">
        <v>-288.44</v>
      </c>
      <c r="E115">
        <v>13259.62</v>
      </c>
      <c r="F115" t="s">
        <v>21</v>
      </c>
      <c r="G115" t="s">
        <v>22</v>
      </c>
      <c r="H115">
        <f t="shared" si="3"/>
        <v>-288.44</v>
      </c>
      <c r="I115">
        <f t="shared" si="4"/>
        <v>13259.619999999995</v>
      </c>
      <c r="J115">
        <f t="shared" si="5"/>
        <v>0</v>
      </c>
    </row>
    <row r="116" spans="1:10" x14ac:dyDescent="0.3">
      <c r="A116" s="7">
        <v>45615</v>
      </c>
      <c r="B116" t="s">
        <v>24</v>
      </c>
      <c r="C116" t="s">
        <v>34</v>
      </c>
      <c r="D116">
        <v>320</v>
      </c>
      <c r="E116">
        <v>13579.62</v>
      </c>
      <c r="F116" t="s">
        <v>21</v>
      </c>
      <c r="G116" t="s">
        <v>22</v>
      </c>
      <c r="H116">
        <f t="shared" si="3"/>
        <v>320</v>
      </c>
      <c r="I116">
        <f t="shared" si="4"/>
        <v>13579.619999999995</v>
      </c>
      <c r="J116">
        <f t="shared" si="5"/>
        <v>0</v>
      </c>
    </row>
    <row r="117" spans="1:10" x14ac:dyDescent="0.3">
      <c r="A117" s="7">
        <v>45616</v>
      </c>
      <c r="B117" t="s">
        <v>24</v>
      </c>
      <c r="C117" t="s">
        <v>380</v>
      </c>
      <c r="D117">
        <v>70</v>
      </c>
      <c r="E117">
        <v>13649.62</v>
      </c>
      <c r="F117" t="s">
        <v>21</v>
      </c>
      <c r="G117" t="s">
        <v>22</v>
      </c>
      <c r="H117">
        <f t="shared" si="3"/>
        <v>70</v>
      </c>
      <c r="I117">
        <f t="shared" si="4"/>
        <v>13649.619999999995</v>
      </c>
      <c r="J117">
        <f t="shared" si="5"/>
        <v>0</v>
      </c>
    </row>
    <row r="118" spans="1:10" x14ac:dyDescent="0.3">
      <c r="A118" s="7">
        <v>45616</v>
      </c>
      <c r="B118" t="s">
        <v>23</v>
      </c>
      <c r="C118" t="s">
        <v>379</v>
      </c>
      <c r="D118">
        <v>-93.57</v>
      </c>
      <c r="E118">
        <v>13556.05</v>
      </c>
      <c r="F118" t="s">
        <v>21</v>
      </c>
      <c r="G118" t="s">
        <v>22</v>
      </c>
      <c r="H118">
        <f t="shared" si="3"/>
        <v>-93.57</v>
      </c>
      <c r="I118">
        <f t="shared" si="4"/>
        <v>13556.049999999996</v>
      </c>
      <c r="J118">
        <f t="shared" si="5"/>
        <v>0</v>
      </c>
    </row>
    <row r="119" spans="1:10" x14ac:dyDescent="0.3">
      <c r="A119" s="7">
        <v>45617</v>
      </c>
      <c r="B119" t="s">
        <v>24</v>
      </c>
      <c r="C119" t="s">
        <v>378</v>
      </c>
      <c r="D119">
        <v>42</v>
      </c>
      <c r="E119">
        <v>13598.05</v>
      </c>
      <c r="F119" t="s">
        <v>21</v>
      </c>
      <c r="G119" t="s">
        <v>22</v>
      </c>
      <c r="H119">
        <f t="shared" si="3"/>
        <v>42</v>
      </c>
      <c r="I119">
        <f t="shared" si="4"/>
        <v>13598.049999999996</v>
      </c>
      <c r="J119">
        <f t="shared" si="5"/>
        <v>0</v>
      </c>
    </row>
    <row r="120" spans="1:10" x14ac:dyDescent="0.3">
      <c r="A120" s="7">
        <v>45617</v>
      </c>
      <c r="B120" t="s">
        <v>24</v>
      </c>
      <c r="C120" t="s">
        <v>377</v>
      </c>
      <c r="D120">
        <v>28</v>
      </c>
      <c r="E120">
        <v>13626.05</v>
      </c>
      <c r="F120" t="s">
        <v>21</v>
      </c>
      <c r="G120" t="s">
        <v>22</v>
      </c>
      <c r="H120">
        <f t="shared" si="3"/>
        <v>28</v>
      </c>
      <c r="I120">
        <f t="shared" si="4"/>
        <v>13626.049999999996</v>
      </c>
      <c r="J120">
        <f t="shared" si="5"/>
        <v>0</v>
      </c>
    </row>
    <row r="121" spans="1:10" x14ac:dyDescent="0.3">
      <c r="A121" s="7">
        <v>45617</v>
      </c>
      <c r="B121" t="s">
        <v>24</v>
      </c>
      <c r="C121" t="s">
        <v>376</v>
      </c>
      <c r="D121">
        <v>112</v>
      </c>
      <c r="E121">
        <v>13738.05</v>
      </c>
      <c r="F121" t="s">
        <v>21</v>
      </c>
      <c r="G121" t="s">
        <v>22</v>
      </c>
      <c r="H121">
        <f t="shared" si="3"/>
        <v>112</v>
      </c>
      <c r="I121">
        <f t="shared" si="4"/>
        <v>13738.049999999996</v>
      </c>
      <c r="J121">
        <f t="shared" si="5"/>
        <v>0</v>
      </c>
    </row>
    <row r="122" spans="1:10" x14ac:dyDescent="0.3">
      <c r="A122" s="7">
        <v>45617</v>
      </c>
      <c r="B122" t="s">
        <v>23</v>
      </c>
      <c r="C122" t="s">
        <v>375</v>
      </c>
      <c r="D122">
        <v>-140</v>
      </c>
      <c r="E122">
        <v>13598.05</v>
      </c>
      <c r="F122" t="s">
        <v>21</v>
      </c>
      <c r="G122" t="s">
        <v>22</v>
      </c>
      <c r="H122">
        <f t="shared" si="3"/>
        <v>-140</v>
      </c>
      <c r="I122">
        <f t="shared" si="4"/>
        <v>13598.049999999996</v>
      </c>
      <c r="J122">
        <f t="shared" si="5"/>
        <v>0</v>
      </c>
    </row>
    <row r="123" spans="1:10" x14ac:dyDescent="0.3">
      <c r="A123" s="7">
        <v>45618</v>
      </c>
      <c r="B123" t="s">
        <v>23</v>
      </c>
      <c r="C123" t="s">
        <v>374</v>
      </c>
      <c r="D123">
        <v>84</v>
      </c>
      <c r="E123">
        <v>13682.05</v>
      </c>
      <c r="F123" t="s">
        <v>21</v>
      </c>
      <c r="G123" t="s">
        <v>22</v>
      </c>
      <c r="H123">
        <f t="shared" si="3"/>
        <v>84</v>
      </c>
      <c r="I123">
        <f t="shared" si="4"/>
        <v>13682.049999999996</v>
      </c>
      <c r="J123">
        <f t="shared" si="5"/>
        <v>0</v>
      </c>
    </row>
    <row r="124" spans="1:10" x14ac:dyDescent="0.3">
      <c r="A124" s="7">
        <v>45618</v>
      </c>
      <c r="B124" t="s">
        <v>23</v>
      </c>
      <c r="C124" t="s">
        <v>373</v>
      </c>
      <c r="D124">
        <v>84</v>
      </c>
      <c r="E124">
        <v>13766.05</v>
      </c>
      <c r="F124" t="s">
        <v>21</v>
      </c>
      <c r="G124" t="s">
        <v>22</v>
      </c>
      <c r="H124">
        <f t="shared" si="3"/>
        <v>84</v>
      </c>
      <c r="I124">
        <f t="shared" si="4"/>
        <v>13766.049999999996</v>
      </c>
      <c r="J124">
        <f t="shared" si="5"/>
        <v>0</v>
      </c>
    </row>
    <row r="125" spans="1:10" x14ac:dyDescent="0.3">
      <c r="A125" s="7">
        <v>45621</v>
      </c>
      <c r="B125" t="s">
        <v>23</v>
      </c>
      <c r="C125" t="s">
        <v>372</v>
      </c>
      <c r="D125">
        <v>-239.97</v>
      </c>
      <c r="E125">
        <v>13526.08</v>
      </c>
      <c r="F125" t="s">
        <v>21</v>
      </c>
      <c r="G125" t="s">
        <v>22</v>
      </c>
      <c r="H125">
        <f t="shared" si="3"/>
        <v>-239.97</v>
      </c>
      <c r="I125">
        <f t="shared" si="4"/>
        <v>13526.079999999996</v>
      </c>
      <c r="J125">
        <f t="shared" si="5"/>
        <v>0</v>
      </c>
    </row>
    <row r="126" spans="1:10" x14ac:dyDescent="0.3">
      <c r="A126" s="7">
        <v>45621</v>
      </c>
      <c r="B126" t="s">
        <v>23</v>
      </c>
      <c r="C126" t="s">
        <v>371</v>
      </c>
      <c r="D126">
        <v>-144.97999999999999</v>
      </c>
      <c r="E126">
        <v>13381.1</v>
      </c>
      <c r="F126" t="s">
        <v>21</v>
      </c>
      <c r="G126" t="s">
        <v>22</v>
      </c>
      <c r="H126">
        <f t="shared" si="3"/>
        <v>-144.97999999999999</v>
      </c>
      <c r="I126">
        <f t="shared" si="4"/>
        <v>13381.099999999997</v>
      </c>
      <c r="J126">
        <f t="shared" si="5"/>
        <v>0</v>
      </c>
    </row>
    <row r="127" spans="1:10" x14ac:dyDescent="0.3">
      <c r="A127" s="7">
        <v>45621</v>
      </c>
      <c r="B127" t="s">
        <v>23</v>
      </c>
      <c r="C127" t="s">
        <v>370</v>
      </c>
      <c r="D127">
        <v>-95.41</v>
      </c>
      <c r="E127">
        <v>13285.69</v>
      </c>
      <c r="F127" t="s">
        <v>21</v>
      </c>
      <c r="G127" t="s">
        <v>22</v>
      </c>
      <c r="H127">
        <f t="shared" si="3"/>
        <v>-95.41</v>
      </c>
      <c r="I127">
        <f t="shared" si="4"/>
        <v>13285.689999999997</v>
      </c>
      <c r="J127">
        <f t="shared" si="5"/>
        <v>0</v>
      </c>
    </row>
    <row r="128" spans="1:10" x14ac:dyDescent="0.3">
      <c r="A128" s="7">
        <v>45621</v>
      </c>
      <c r="B128" t="s">
        <v>20</v>
      </c>
      <c r="C128" t="s">
        <v>369</v>
      </c>
      <c r="D128">
        <v>-33.159999999999997</v>
      </c>
      <c r="E128">
        <v>13252.53</v>
      </c>
      <c r="F128" t="s">
        <v>21</v>
      </c>
      <c r="G128" t="s">
        <v>22</v>
      </c>
      <c r="H128">
        <f t="shared" si="3"/>
        <v>-33.159999999999997</v>
      </c>
      <c r="I128">
        <f t="shared" si="4"/>
        <v>13252.529999999997</v>
      </c>
      <c r="J128">
        <f t="shared" si="5"/>
        <v>0</v>
      </c>
    </row>
    <row r="129" spans="1:10" x14ac:dyDescent="0.3">
      <c r="A129" s="7">
        <v>45623</v>
      </c>
      <c r="B129" t="s">
        <v>23</v>
      </c>
      <c r="C129" t="s">
        <v>368</v>
      </c>
      <c r="D129">
        <v>-248.19</v>
      </c>
      <c r="E129">
        <v>13004.34</v>
      </c>
      <c r="F129" t="s">
        <v>21</v>
      </c>
      <c r="G129" t="s">
        <v>22</v>
      </c>
      <c r="H129">
        <f t="shared" si="3"/>
        <v>-248.19</v>
      </c>
      <c r="I129">
        <f t="shared" si="4"/>
        <v>13004.339999999997</v>
      </c>
      <c r="J129">
        <f t="shared" si="5"/>
        <v>0</v>
      </c>
    </row>
    <row r="130" spans="1:10" x14ac:dyDescent="0.3">
      <c r="A130" s="7">
        <v>45624</v>
      </c>
      <c r="B130" t="s">
        <v>24</v>
      </c>
      <c r="C130" t="s">
        <v>367</v>
      </c>
      <c r="D130">
        <v>56</v>
      </c>
      <c r="E130">
        <v>13060.34</v>
      </c>
      <c r="F130" t="s">
        <v>21</v>
      </c>
      <c r="G130" t="s">
        <v>22</v>
      </c>
      <c r="H130">
        <f t="shared" ref="H130:H193" si="6">D130</f>
        <v>56</v>
      </c>
      <c r="I130">
        <f t="shared" ref="I130:I193" si="7">I129+H130</f>
        <v>13060.339999999997</v>
      </c>
      <c r="J130">
        <f t="shared" ref="J130:J193" si="8">I130-E130</f>
        <v>0</v>
      </c>
    </row>
    <row r="131" spans="1:10" x14ac:dyDescent="0.3">
      <c r="A131" s="7">
        <v>45624</v>
      </c>
      <c r="B131" t="s">
        <v>24</v>
      </c>
      <c r="C131" t="s">
        <v>366</v>
      </c>
      <c r="D131">
        <v>54</v>
      </c>
      <c r="E131">
        <v>13114.34</v>
      </c>
      <c r="F131" t="s">
        <v>21</v>
      </c>
      <c r="G131" t="s">
        <v>22</v>
      </c>
      <c r="H131">
        <f t="shared" si="6"/>
        <v>54</v>
      </c>
      <c r="I131">
        <f t="shared" si="7"/>
        <v>13114.339999999997</v>
      </c>
      <c r="J131">
        <f t="shared" si="8"/>
        <v>0</v>
      </c>
    </row>
    <row r="132" spans="1:10" x14ac:dyDescent="0.3">
      <c r="A132" s="7">
        <v>45628</v>
      </c>
      <c r="B132" t="s">
        <v>24</v>
      </c>
      <c r="C132" t="s">
        <v>365</v>
      </c>
      <c r="D132">
        <v>28</v>
      </c>
      <c r="E132">
        <v>13142.34</v>
      </c>
      <c r="F132" t="s">
        <v>21</v>
      </c>
      <c r="G132" t="s">
        <v>22</v>
      </c>
      <c r="H132">
        <f t="shared" si="6"/>
        <v>28</v>
      </c>
      <c r="I132">
        <f t="shared" si="7"/>
        <v>13142.339999999997</v>
      </c>
      <c r="J132">
        <f t="shared" si="8"/>
        <v>0</v>
      </c>
    </row>
    <row r="133" spans="1:10" x14ac:dyDescent="0.3">
      <c r="A133" s="7">
        <v>45628</v>
      </c>
      <c r="B133" t="s">
        <v>24</v>
      </c>
      <c r="C133" t="s">
        <v>364</v>
      </c>
      <c r="D133">
        <v>56</v>
      </c>
      <c r="E133">
        <v>13198.34</v>
      </c>
      <c r="F133" t="s">
        <v>21</v>
      </c>
      <c r="G133" t="s">
        <v>22</v>
      </c>
      <c r="H133">
        <f t="shared" si="6"/>
        <v>56</v>
      </c>
      <c r="I133">
        <f t="shared" si="7"/>
        <v>13198.339999999997</v>
      </c>
      <c r="J133">
        <f t="shared" si="8"/>
        <v>0</v>
      </c>
    </row>
    <row r="134" spans="1:10" x14ac:dyDescent="0.3">
      <c r="A134" s="7">
        <v>45629</v>
      </c>
      <c r="B134" t="s">
        <v>24</v>
      </c>
      <c r="C134" t="s">
        <v>363</v>
      </c>
      <c r="D134">
        <v>356.84</v>
      </c>
      <c r="E134">
        <v>13555.18</v>
      </c>
      <c r="F134" t="s">
        <v>21</v>
      </c>
      <c r="G134" t="s">
        <v>22</v>
      </c>
      <c r="H134">
        <f t="shared" si="6"/>
        <v>356.84</v>
      </c>
      <c r="I134">
        <f t="shared" si="7"/>
        <v>13555.179999999997</v>
      </c>
      <c r="J134">
        <f t="shared" si="8"/>
        <v>0</v>
      </c>
    </row>
    <row r="135" spans="1:10" x14ac:dyDescent="0.3">
      <c r="A135" s="7">
        <v>45629</v>
      </c>
      <c r="B135" t="s">
        <v>23</v>
      </c>
      <c r="C135" t="s">
        <v>362</v>
      </c>
      <c r="D135">
        <v>-67.83</v>
      </c>
      <c r="E135">
        <v>13487.35</v>
      </c>
      <c r="F135" t="s">
        <v>21</v>
      </c>
      <c r="G135" t="s">
        <v>22</v>
      </c>
      <c r="H135">
        <f t="shared" si="6"/>
        <v>-67.83</v>
      </c>
      <c r="I135">
        <f t="shared" si="7"/>
        <v>13487.349999999997</v>
      </c>
      <c r="J135">
        <f t="shared" si="8"/>
        <v>0</v>
      </c>
    </row>
    <row r="136" spans="1:10" x14ac:dyDescent="0.3">
      <c r="A136" s="7">
        <v>45630</v>
      </c>
      <c r="B136" t="s">
        <v>24</v>
      </c>
      <c r="C136" t="s">
        <v>361</v>
      </c>
      <c r="D136">
        <v>5</v>
      </c>
      <c r="E136">
        <v>13492.35</v>
      </c>
      <c r="F136" t="s">
        <v>21</v>
      </c>
      <c r="G136" t="s">
        <v>22</v>
      </c>
      <c r="H136">
        <f t="shared" si="6"/>
        <v>5</v>
      </c>
      <c r="I136">
        <f t="shared" si="7"/>
        <v>13492.349999999997</v>
      </c>
      <c r="J136">
        <f t="shared" si="8"/>
        <v>0</v>
      </c>
    </row>
    <row r="137" spans="1:10" x14ac:dyDescent="0.3">
      <c r="A137" s="7">
        <v>45630</v>
      </c>
      <c r="B137" t="s">
        <v>24</v>
      </c>
      <c r="C137" t="s">
        <v>360</v>
      </c>
      <c r="D137">
        <v>28</v>
      </c>
      <c r="E137">
        <v>13520.35</v>
      </c>
      <c r="F137" t="s">
        <v>21</v>
      </c>
      <c r="G137" t="s">
        <v>22</v>
      </c>
      <c r="H137">
        <f t="shared" si="6"/>
        <v>28</v>
      </c>
      <c r="I137">
        <f t="shared" si="7"/>
        <v>13520.349999999997</v>
      </c>
      <c r="J137">
        <f t="shared" si="8"/>
        <v>0</v>
      </c>
    </row>
    <row r="138" spans="1:10" x14ac:dyDescent="0.3">
      <c r="A138" s="7">
        <v>45631</v>
      </c>
      <c r="B138" t="s">
        <v>24</v>
      </c>
      <c r="C138" t="s">
        <v>359</v>
      </c>
      <c r="D138">
        <v>50</v>
      </c>
      <c r="E138">
        <v>13570.35</v>
      </c>
      <c r="F138" t="s">
        <v>21</v>
      </c>
      <c r="G138" t="s">
        <v>22</v>
      </c>
      <c r="H138">
        <f t="shared" si="6"/>
        <v>50</v>
      </c>
      <c r="I138">
        <f t="shared" si="7"/>
        <v>13570.349999999997</v>
      </c>
      <c r="J138">
        <f t="shared" si="8"/>
        <v>0</v>
      </c>
    </row>
    <row r="139" spans="1:10" x14ac:dyDescent="0.3">
      <c r="A139" s="7">
        <v>45632</v>
      </c>
      <c r="B139" t="s">
        <v>24</v>
      </c>
      <c r="C139" t="s">
        <v>358</v>
      </c>
      <c r="D139">
        <v>56</v>
      </c>
      <c r="E139">
        <v>13626.35</v>
      </c>
      <c r="F139" t="s">
        <v>21</v>
      </c>
      <c r="G139" t="s">
        <v>22</v>
      </c>
      <c r="H139">
        <f t="shared" si="6"/>
        <v>56</v>
      </c>
      <c r="I139">
        <f t="shared" si="7"/>
        <v>13626.349999999997</v>
      </c>
      <c r="J139">
        <f t="shared" si="8"/>
        <v>0</v>
      </c>
    </row>
    <row r="140" spans="1:10" x14ac:dyDescent="0.3">
      <c r="A140" s="7">
        <v>45635</v>
      </c>
      <c r="B140" t="s">
        <v>24</v>
      </c>
      <c r="C140" t="s">
        <v>357</v>
      </c>
      <c r="D140">
        <v>189</v>
      </c>
      <c r="E140">
        <v>13815.35</v>
      </c>
      <c r="F140" t="s">
        <v>21</v>
      </c>
      <c r="G140" t="s">
        <v>22</v>
      </c>
      <c r="H140">
        <f t="shared" si="6"/>
        <v>189</v>
      </c>
      <c r="I140">
        <f t="shared" si="7"/>
        <v>13815.349999999997</v>
      </c>
      <c r="J140">
        <f t="shared" si="8"/>
        <v>0</v>
      </c>
    </row>
    <row r="141" spans="1:10" x14ac:dyDescent="0.3">
      <c r="A141" s="7">
        <v>45636</v>
      </c>
      <c r="B141" t="s">
        <v>25</v>
      </c>
      <c r="C141">
        <v>605114</v>
      </c>
      <c r="D141">
        <v>27.5</v>
      </c>
      <c r="E141">
        <v>13842.85</v>
      </c>
      <c r="F141" t="s">
        <v>21</v>
      </c>
      <c r="G141" t="s">
        <v>22</v>
      </c>
      <c r="H141">
        <f t="shared" si="6"/>
        <v>27.5</v>
      </c>
      <c r="I141">
        <f t="shared" si="7"/>
        <v>13842.849999999997</v>
      </c>
      <c r="J141">
        <f t="shared" si="8"/>
        <v>0</v>
      </c>
    </row>
    <row r="142" spans="1:10" x14ac:dyDescent="0.3">
      <c r="A142" s="7">
        <v>45636</v>
      </c>
      <c r="B142" t="s">
        <v>23</v>
      </c>
      <c r="C142" t="s">
        <v>356</v>
      </c>
      <c r="D142">
        <v>-102.16</v>
      </c>
      <c r="E142">
        <v>13740.69</v>
      </c>
      <c r="F142" t="s">
        <v>21</v>
      </c>
      <c r="G142" t="s">
        <v>22</v>
      </c>
      <c r="H142">
        <f t="shared" si="6"/>
        <v>-102.16</v>
      </c>
      <c r="I142">
        <f t="shared" si="7"/>
        <v>13740.689999999997</v>
      </c>
      <c r="J142">
        <f t="shared" si="8"/>
        <v>0</v>
      </c>
    </row>
    <row r="143" spans="1:10" x14ac:dyDescent="0.3">
      <c r="A143" s="7">
        <v>45636</v>
      </c>
      <c r="B143" t="s">
        <v>23</v>
      </c>
      <c r="C143" t="s">
        <v>355</v>
      </c>
      <c r="D143">
        <v>-50</v>
      </c>
      <c r="E143">
        <v>13690.69</v>
      </c>
      <c r="F143" t="s">
        <v>21</v>
      </c>
      <c r="G143" t="s">
        <v>22</v>
      </c>
      <c r="H143">
        <f t="shared" si="6"/>
        <v>-50</v>
      </c>
      <c r="I143">
        <f t="shared" si="7"/>
        <v>13690.689999999997</v>
      </c>
      <c r="J143">
        <f t="shared" si="8"/>
        <v>0</v>
      </c>
    </row>
    <row r="144" spans="1:10" x14ac:dyDescent="0.3">
      <c r="A144" s="7">
        <v>45636</v>
      </c>
      <c r="B144" t="s">
        <v>23</v>
      </c>
      <c r="C144" t="s">
        <v>354</v>
      </c>
      <c r="D144">
        <v>-500</v>
      </c>
      <c r="E144">
        <v>13190.69</v>
      </c>
      <c r="F144" t="s">
        <v>21</v>
      </c>
      <c r="G144" t="s">
        <v>22</v>
      </c>
      <c r="H144">
        <f t="shared" si="6"/>
        <v>-500</v>
      </c>
      <c r="I144">
        <f t="shared" si="7"/>
        <v>13190.689999999997</v>
      </c>
      <c r="J144">
        <f t="shared" si="8"/>
        <v>0</v>
      </c>
    </row>
    <row r="145" spans="1:10" x14ac:dyDescent="0.3">
      <c r="A145" s="7">
        <v>45643</v>
      </c>
      <c r="B145" t="s">
        <v>24</v>
      </c>
      <c r="C145" t="s">
        <v>353</v>
      </c>
      <c r="D145">
        <v>252</v>
      </c>
      <c r="E145">
        <v>13442.69</v>
      </c>
      <c r="F145" t="s">
        <v>21</v>
      </c>
      <c r="G145" t="s">
        <v>22</v>
      </c>
      <c r="H145">
        <f t="shared" si="6"/>
        <v>252</v>
      </c>
      <c r="I145">
        <f t="shared" si="7"/>
        <v>13442.689999999997</v>
      </c>
      <c r="J145">
        <f t="shared" si="8"/>
        <v>0</v>
      </c>
    </row>
    <row r="146" spans="1:10" x14ac:dyDescent="0.3">
      <c r="A146" s="7">
        <v>45644</v>
      </c>
      <c r="B146" t="s">
        <v>24</v>
      </c>
      <c r="C146" t="s">
        <v>352</v>
      </c>
      <c r="D146">
        <v>70</v>
      </c>
      <c r="E146">
        <v>13512.69</v>
      </c>
      <c r="F146" t="s">
        <v>21</v>
      </c>
      <c r="G146" t="s">
        <v>22</v>
      </c>
      <c r="H146">
        <f t="shared" si="6"/>
        <v>70</v>
      </c>
      <c r="I146">
        <f t="shared" si="7"/>
        <v>13512.689999999997</v>
      </c>
      <c r="J146">
        <f t="shared" si="8"/>
        <v>0</v>
      </c>
    </row>
    <row r="147" spans="1:10" x14ac:dyDescent="0.3">
      <c r="A147" s="7">
        <v>45644</v>
      </c>
      <c r="B147" t="s">
        <v>24</v>
      </c>
      <c r="C147" t="s">
        <v>351</v>
      </c>
      <c r="D147">
        <v>36</v>
      </c>
      <c r="E147">
        <v>13548.69</v>
      </c>
      <c r="F147" t="s">
        <v>21</v>
      </c>
      <c r="G147" t="s">
        <v>22</v>
      </c>
      <c r="H147">
        <f t="shared" si="6"/>
        <v>36</v>
      </c>
      <c r="I147">
        <f t="shared" si="7"/>
        <v>13548.689999999997</v>
      </c>
      <c r="J147">
        <f t="shared" si="8"/>
        <v>0</v>
      </c>
    </row>
    <row r="148" spans="1:10" x14ac:dyDescent="0.3">
      <c r="A148" s="7">
        <v>45645</v>
      </c>
      <c r="B148" t="s">
        <v>24</v>
      </c>
      <c r="C148" t="s">
        <v>350</v>
      </c>
      <c r="D148">
        <v>9</v>
      </c>
      <c r="E148">
        <v>13557.69</v>
      </c>
      <c r="F148" t="s">
        <v>21</v>
      </c>
      <c r="G148" t="s">
        <v>22</v>
      </c>
      <c r="H148">
        <f t="shared" si="6"/>
        <v>9</v>
      </c>
      <c r="I148">
        <f t="shared" si="7"/>
        <v>13557.689999999997</v>
      </c>
      <c r="J148">
        <f t="shared" si="8"/>
        <v>0</v>
      </c>
    </row>
    <row r="149" spans="1:10" x14ac:dyDescent="0.3">
      <c r="A149" s="7">
        <v>45646</v>
      </c>
      <c r="B149" t="s">
        <v>24</v>
      </c>
      <c r="C149" t="s">
        <v>349</v>
      </c>
      <c r="D149">
        <v>70</v>
      </c>
      <c r="E149">
        <v>13627.69</v>
      </c>
      <c r="F149" t="s">
        <v>21</v>
      </c>
      <c r="G149" t="s">
        <v>22</v>
      </c>
      <c r="H149">
        <f t="shared" si="6"/>
        <v>70</v>
      </c>
      <c r="I149">
        <f t="shared" si="7"/>
        <v>13627.689999999997</v>
      </c>
      <c r="J149">
        <f t="shared" si="8"/>
        <v>0</v>
      </c>
    </row>
    <row r="150" spans="1:10" x14ac:dyDescent="0.3">
      <c r="A150" s="7">
        <v>45646</v>
      </c>
      <c r="B150" t="s">
        <v>24</v>
      </c>
      <c r="C150" t="s">
        <v>36</v>
      </c>
      <c r="D150">
        <v>80</v>
      </c>
      <c r="E150">
        <v>13707.69</v>
      </c>
      <c r="F150" t="s">
        <v>21</v>
      </c>
      <c r="G150" t="s">
        <v>22</v>
      </c>
      <c r="H150">
        <f t="shared" si="6"/>
        <v>80</v>
      </c>
      <c r="I150">
        <f t="shared" si="7"/>
        <v>13707.689999999997</v>
      </c>
      <c r="J150">
        <f t="shared" si="8"/>
        <v>0</v>
      </c>
    </row>
    <row r="151" spans="1:10" x14ac:dyDescent="0.3">
      <c r="A151" s="7">
        <v>45649</v>
      </c>
      <c r="B151" t="s">
        <v>24</v>
      </c>
      <c r="C151" t="s">
        <v>348</v>
      </c>
      <c r="D151">
        <v>28</v>
      </c>
      <c r="E151">
        <v>13735.69</v>
      </c>
      <c r="F151" t="s">
        <v>21</v>
      </c>
      <c r="G151" t="s">
        <v>22</v>
      </c>
      <c r="H151">
        <f t="shared" si="6"/>
        <v>28</v>
      </c>
      <c r="I151">
        <f t="shared" si="7"/>
        <v>13735.689999999997</v>
      </c>
      <c r="J151">
        <f t="shared" si="8"/>
        <v>0</v>
      </c>
    </row>
    <row r="152" spans="1:10" x14ac:dyDescent="0.3">
      <c r="A152" s="7">
        <v>45649</v>
      </c>
      <c r="B152" t="s">
        <v>24</v>
      </c>
      <c r="C152" t="s">
        <v>347</v>
      </c>
      <c r="D152">
        <v>28</v>
      </c>
      <c r="E152">
        <v>13763.69</v>
      </c>
      <c r="F152" t="s">
        <v>21</v>
      </c>
      <c r="G152" t="s">
        <v>22</v>
      </c>
      <c r="H152">
        <f t="shared" si="6"/>
        <v>28</v>
      </c>
      <c r="I152">
        <f t="shared" si="7"/>
        <v>13763.689999999997</v>
      </c>
      <c r="J152">
        <f t="shared" si="8"/>
        <v>0</v>
      </c>
    </row>
    <row r="153" spans="1:10" x14ac:dyDescent="0.3">
      <c r="A153" s="7">
        <v>45650</v>
      </c>
      <c r="B153" t="s">
        <v>24</v>
      </c>
      <c r="C153" t="s">
        <v>346</v>
      </c>
      <c r="D153">
        <v>80</v>
      </c>
      <c r="E153">
        <v>13843.69</v>
      </c>
      <c r="F153" t="s">
        <v>21</v>
      </c>
      <c r="G153" t="s">
        <v>22</v>
      </c>
      <c r="H153">
        <f t="shared" si="6"/>
        <v>80</v>
      </c>
      <c r="I153">
        <f t="shared" si="7"/>
        <v>13843.689999999997</v>
      </c>
      <c r="J153">
        <f t="shared" si="8"/>
        <v>0</v>
      </c>
    </row>
    <row r="154" spans="1:10" x14ac:dyDescent="0.3">
      <c r="A154" s="7">
        <v>45653</v>
      </c>
      <c r="B154" t="s">
        <v>20</v>
      </c>
      <c r="C154" t="s">
        <v>345</v>
      </c>
      <c r="D154">
        <v>-32.840000000000003</v>
      </c>
      <c r="E154">
        <v>13810.85</v>
      </c>
      <c r="F154" t="s">
        <v>21</v>
      </c>
      <c r="G154" t="s">
        <v>22</v>
      </c>
      <c r="H154">
        <f t="shared" si="6"/>
        <v>-32.840000000000003</v>
      </c>
      <c r="I154">
        <f t="shared" si="7"/>
        <v>13810.849999999997</v>
      </c>
      <c r="J154">
        <f t="shared" si="8"/>
        <v>0</v>
      </c>
    </row>
    <row r="155" spans="1:10" x14ac:dyDescent="0.3">
      <c r="A155" s="7">
        <v>45656</v>
      </c>
      <c r="B155" t="s">
        <v>24</v>
      </c>
      <c r="C155" t="s">
        <v>344</v>
      </c>
      <c r="D155">
        <v>84</v>
      </c>
      <c r="E155">
        <v>13894.85</v>
      </c>
      <c r="F155" t="s">
        <v>21</v>
      </c>
      <c r="G155" t="s">
        <v>22</v>
      </c>
      <c r="H155">
        <f t="shared" si="6"/>
        <v>84</v>
      </c>
      <c r="I155">
        <f t="shared" si="7"/>
        <v>13894.849999999997</v>
      </c>
      <c r="J155">
        <f t="shared" si="8"/>
        <v>0</v>
      </c>
    </row>
    <row r="156" spans="1:10" x14ac:dyDescent="0.3">
      <c r="A156" s="7">
        <v>45656</v>
      </c>
      <c r="B156" t="s">
        <v>24</v>
      </c>
      <c r="C156" t="s">
        <v>343</v>
      </c>
      <c r="D156">
        <v>168</v>
      </c>
      <c r="E156">
        <v>14062.85</v>
      </c>
      <c r="F156" t="s">
        <v>21</v>
      </c>
      <c r="G156" t="s">
        <v>22</v>
      </c>
      <c r="H156">
        <f t="shared" si="6"/>
        <v>168</v>
      </c>
      <c r="I156">
        <f t="shared" si="7"/>
        <v>14062.849999999997</v>
      </c>
      <c r="J156">
        <f t="shared" si="8"/>
        <v>0</v>
      </c>
    </row>
    <row r="157" spans="1:10" x14ac:dyDescent="0.3">
      <c r="A157" s="7">
        <v>45656</v>
      </c>
      <c r="B157" t="s">
        <v>24</v>
      </c>
      <c r="C157" t="s">
        <v>342</v>
      </c>
      <c r="D157">
        <v>42</v>
      </c>
      <c r="E157">
        <v>14104.85</v>
      </c>
      <c r="F157" t="s">
        <v>21</v>
      </c>
      <c r="G157" t="s">
        <v>22</v>
      </c>
      <c r="H157">
        <f t="shared" si="6"/>
        <v>42</v>
      </c>
      <c r="I157">
        <f t="shared" si="7"/>
        <v>14104.849999999997</v>
      </c>
      <c r="J157">
        <f t="shared" si="8"/>
        <v>0</v>
      </c>
    </row>
    <row r="158" spans="1:10" x14ac:dyDescent="0.3">
      <c r="A158" s="7">
        <v>45656</v>
      </c>
      <c r="B158" t="s">
        <v>24</v>
      </c>
      <c r="C158" t="s">
        <v>341</v>
      </c>
      <c r="D158">
        <v>112</v>
      </c>
      <c r="E158">
        <v>14216.85</v>
      </c>
      <c r="F158" t="s">
        <v>21</v>
      </c>
      <c r="G158" t="s">
        <v>22</v>
      </c>
      <c r="H158">
        <f t="shared" si="6"/>
        <v>112</v>
      </c>
      <c r="I158">
        <f t="shared" si="7"/>
        <v>14216.849999999997</v>
      </c>
      <c r="J158">
        <f t="shared" si="8"/>
        <v>0</v>
      </c>
    </row>
    <row r="159" spans="1:10" x14ac:dyDescent="0.3">
      <c r="A159" s="7">
        <v>45656</v>
      </c>
      <c r="B159" t="s">
        <v>23</v>
      </c>
      <c r="C159" t="s">
        <v>222</v>
      </c>
      <c r="D159">
        <v>-168.53</v>
      </c>
      <c r="E159">
        <v>14048.32</v>
      </c>
      <c r="F159" t="s">
        <v>21</v>
      </c>
      <c r="G159" t="s">
        <v>22</v>
      </c>
      <c r="H159">
        <f t="shared" si="6"/>
        <v>-168.53</v>
      </c>
      <c r="I159">
        <f t="shared" si="7"/>
        <v>14048.319999999996</v>
      </c>
      <c r="J159">
        <f t="shared" si="8"/>
        <v>0</v>
      </c>
    </row>
    <row r="160" spans="1:10" x14ac:dyDescent="0.3">
      <c r="A160" s="7">
        <v>45663</v>
      </c>
      <c r="B160" t="s">
        <v>24</v>
      </c>
      <c r="C160" t="s">
        <v>340</v>
      </c>
      <c r="D160">
        <v>63</v>
      </c>
      <c r="E160">
        <v>14111.32</v>
      </c>
      <c r="F160" t="s">
        <v>21</v>
      </c>
      <c r="G160" t="s">
        <v>22</v>
      </c>
      <c r="H160">
        <f t="shared" si="6"/>
        <v>63</v>
      </c>
      <c r="I160">
        <f t="shared" si="7"/>
        <v>14111.319999999996</v>
      </c>
      <c r="J160">
        <f t="shared" si="8"/>
        <v>0</v>
      </c>
    </row>
    <row r="161" spans="1:10" x14ac:dyDescent="0.3">
      <c r="A161" s="7">
        <v>45663</v>
      </c>
      <c r="B161" t="s">
        <v>24</v>
      </c>
      <c r="C161" t="s">
        <v>339</v>
      </c>
      <c r="D161">
        <v>84</v>
      </c>
      <c r="E161">
        <v>14195.32</v>
      </c>
      <c r="F161" t="s">
        <v>21</v>
      </c>
      <c r="G161" t="s">
        <v>22</v>
      </c>
      <c r="H161">
        <f t="shared" si="6"/>
        <v>84</v>
      </c>
      <c r="I161">
        <f t="shared" si="7"/>
        <v>14195.319999999996</v>
      </c>
      <c r="J161">
        <f t="shared" si="8"/>
        <v>0</v>
      </c>
    </row>
    <row r="162" spans="1:10" x14ac:dyDescent="0.3">
      <c r="A162" s="7">
        <v>45663</v>
      </c>
      <c r="B162" t="s">
        <v>24</v>
      </c>
      <c r="C162" t="s">
        <v>338</v>
      </c>
      <c r="D162">
        <v>5</v>
      </c>
      <c r="E162">
        <v>14200.32</v>
      </c>
      <c r="F162" t="s">
        <v>21</v>
      </c>
      <c r="G162" t="s">
        <v>22</v>
      </c>
      <c r="H162">
        <f t="shared" si="6"/>
        <v>5</v>
      </c>
      <c r="I162">
        <f t="shared" si="7"/>
        <v>14200.319999999996</v>
      </c>
      <c r="J162">
        <f t="shared" si="8"/>
        <v>0</v>
      </c>
    </row>
    <row r="163" spans="1:10" x14ac:dyDescent="0.3">
      <c r="A163" s="7">
        <v>45666</v>
      </c>
      <c r="B163" t="s">
        <v>24</v>
      </c>
      <c r="C163" t="s">
        <v>337</v>
      </c>
      <c r="D163">
        <v>200</v>
      </c>
      <c r="E163">
        <v>14400.32</v>
      </c>
      <c r="F163" t="s">
        <v>21</v>
      </c>
      <c r="G163" t="s">
        <v>22</v>
      </c>
      <c r="H163">
        <f t="shared" si="6"/>
        <v>200</v>
      </c>
      <c r="I163">
        <f t="shared" si="7"/>
        <v>14400.319999999996</v>
      </c>
      <c r="J163">
        <f t="shared" si="8"/>
        <v>0</v>
      </c>
    </row>
    <row r="164" spans="1:10" x14ac:dyDescent="0.3">
      <c r="A164" s="7">
        <v>45667</v>
      </c>
      <c r="B164" t="s">
        <v>23</v>
      </c>
      <c r="C164" t="s">
        <v>336</v>
      </c>
      <c r="D164">
        <v>-135.85</v>
      </c>
      <c r="E164">
        <v>14264.47</v>
      </c>
      <c r="F164" t="s">
        <v>21</v>
      </c>
      <c r="G164" t="s">
        <v>22</v>
      </c>
      <c r="H164">
        <f t="shared" si="6"/>
        <v>-135.85</v>
      </c>
      <c r="I164">
        <f t="shared" si="7"/>
        <v>14264.469999999996</v>
      </c>
      <c r="J164">
        <f t="shared" si="8"/>
        <v>0</v>
      </c>
    </row>
    <row r="165" spans="1:10" x14ac:dyDescent="0.3">
      <c r="A165" s="7">
        <v>45667</v>
      </c>
      <c r="B165" t="s">
        <v>23</v>
      </c>
      <c r="C165" t="s">
        <v>335</v>
      </c>
      <c r="D165">
        <v>-40</v>
      </c>
      <c r="E165">
        <v>14224.47</v>
      </c>
      <c r="F165" t="s">
        <v>21</v>
      </c>
      <c r="G165" t="s">
        <v>22</v>
      </c>
      <c r="H165">
        <f t="shared" si="6"/>
        <v>-40</v>
      </c>
      <c r="I165">
        <f t="shared" si="7"/>
        <v>14224.469999999996</v>
      </c>
      <c r="J165">
        <f t="shared" si="8"/>
        <v>0</v>
      </c>
    </row>
    <row r="166" spans="1:10" x14ac:dyDescent="0.3">
      <c r="A166" s="7">
        <v>45667</v>
      </c>
      <c r="B166" t="s">
        <v>23</v>
      </c>
      <c r="C166" t="s">
        <v>334</v>
      </c>
      <c r="D166">
        <v>-97.31</v>
      </c>
      <c r="E166">
        <v>14127.16</v>
      </c>
      <c r="F166" t="s">
        <v>21</v>
      </c>
      <c r="G166" t="s">
        <v>22</v>
      </c>
      <c r="H166">
        <f t="shared" si="6"/>
        <v>-97.31</v>
      </c>
      <c r="I166">
        <f t="shared" si="7"/>
        <v>14127.159999999996</v>
      </c>
      <c r="J166">
        <f t="shared" si="8"/>
        <v>0</v>
      </c>
    </row>
    <row r="167" spans="1:10" x14ac:dyDescent="0.3">
      <c r="A167" s="7">
        <v>45667</v>
      </c>
      <c r="B167" t="s">
        <v>23</v>
      </c>
      <c r="C167" t="s">
        <v>333</v>
      </c>
      <c r="D167">
        <v>-8</v>
      </c>
      <c r="E167">
        <v>14119.16</v>
      </c>
      <c r="F167" t="s">
        <v>21</v>
      </c>
      <c r="G167" t="s">
        <v>22</v>
      </c>
      <c r="H167">
        <f t="shared" si="6"/>
        <v>-8</v>
      </c>
      <c r="I167">
        <f t="shared" si="7"/>
        <v>14119.159999999996</v>
      </c>
      <c r="J167">
        <f t="shared" si="8"/>
        <v>0</v>
      </c>
    </row>
    <row r="168" spans="1:10" x14ac:dyDescent="0.3">
      <c r="A168" s="7">
        <v>45670</v>
      </c>
      <c r="B168" t="s">
        <v>20</v>
      </c>
      <c r="C168" t="s">
        <v>29</v>
      </c>
      <c r="D168">
        <v>-301.31</v>
      </c>
      <c r="E168">
        <v>13817.85</v>
      </c>
      <c r="F168" t="s">
        <v>21</v>
      </c>
      <c r="G168" t="s">
        <v>22</v>
      </c>
      <c r="H168">
        <f t="shared" si="6"/>
        <v>-301.31</v>
      </c>
      <c r="I168">
        <f t="shared" si="7"/>
        <v>13817.849999999997</v>
      </c>
      <c r="J168">
        <f t="shared" si="8"/>
        <v>0</v>
      </c>
    </row>
    <row r="169" spans="1:10" x14ac:dyDescent="0.3">
      <c r="A169" s="7">
        <v>45677</v>
      </c>
      <c r="B169" t="s">
        <v>24</v>
      </c>
      <c r="C169" t="s">
        <v>332</v>
      </c>
      <c r="D169">
        <v>28</v>
      </c>
      <c r="E169">
        <v>13845.85</v>
      </c>
      <c r="F169" t="s">
        <v>21</v>
      </c>
      <c r="G169" t="s">
        <v>22</v>
      </c>
      <c r="H169">
        <f t="shared" si="6"/>
        <v>28</v>
      </c>
      <c r="I169">
        <f t="shared" si="7"/>
        <v>13845.849999999997</v>
      </c>
      <c r="J169">
        <f t="shared" si="8"/>
        <v>0</v>
      </c>
    </row>
    <row r="170" spans="1:10" x14ac:dyDescent="0.3">
      <c r="A170" s="7">
        <v>45677</v>
      </c>
      <c r="B170" t="s">
        <v>24</v>
      </c>
      <c r="C170" t="s">
        <v>331</v>
      </c>
      <c r="D170">
        <v>200</v>
      </c>
      <c r="E170">
        <v>14045.85</v>
      </c>
      <c r="F170" t="s">
        <v>21</v>
      </c>
      <c r="G170" t="s">
        <v>22</v>
      </c>
      <c r="H170">
        <f t="shared" si="6"/>
        <v>200</v>
      </c>
      <c r="I170">
        <f t="shared" si="7"/>
        <v>14045.849999999997</v>
      </c>
      <c r="J170">
        <f t="shared" si="8"/>
        <v>0</v>
      </c>
    </row>
    <row r="171" spans="1:10" x14ac:dyDescent="0.3">
      <c r="A171" s="7">
        <v>45677</v>
      </c>
      <c r="B171" t="s">
        <v>23</v>
      </c>
      <c r="C171" t="s">
        <v>330</v>
      </c>
      <c r="D171">
        <v>56</v>
      </c>
      <c r="E171">
        <v>14101.85</v>
      </c>
      <c r="F171" t="s">
        <v>21</v>
      </c>
      <c r="G171" t="s">
        <v>22</v>
      </c>
      <c r="H171">
        <f t="shared" si="6"/>
        <v>56</v>
      </c>
      <c r="I171">
        <f t="shared" si="7"/>
        <v>14101.849999999997</v>
      </c>
      <c r="J171">
        <f t="shared" si="8"/>
        <v>0</v>
      </c>
    </row>
    <row r="172" spans="1:10" x14ac:dyDescent="0.3">
      <c r="A172" s="7">
        <v>45677</v>
      </c>
      <c r="B172" t="s">
        <v>23</v>
      </c>
      <c r="C172" t="s">
        <v>329</v>
      </c>
      <c r="D172">
        <v>56</v>
      </c>
      <c r="E172">
        <v>14157.85</v>
      </c>
      <c r="F172" t="s">
        <v>21</v>
      </c>
      <c r="G172" t="s">
        <v>22</v>
      </c>
      <c r="H172">
        <f t="shared" si="6"/>
        <v>56</v>
      </c>
      <c r="I172">
        <f t="shared" si="7"/>
        <v>14157.849999999997</v>
      </c>
      <c r="J172">
        <f t="shared" si="8"/>
        <v>0</v>
      </c>
    </row>
    <row r="173" spans="1:10" x14ac:dyDescent="0.3">
      <c r="A173" s="7">
        <v>45678</v>
      </c>
      <c r="B173" t="s">
        <v>23</v>
      </c>
      <c r="C173" t="s">
        <v>328</v>
      </c>
      <c r="D173">
        <v>700</v>
      </c>
      <c r="E173">
        <v>14857.85</v>
      </c>
      <c r="F173" t="s">
        <v>21</v>
      </c>
      <c r="G173" t="s">
        <v>22</v>
      </c>
      <c r="H173">
        <f t="shared" si="6"/>
        <v>700</v>
      </c>
      <c r="I173">
        <f t="shared" si="7"/>
        <v>14857.849999999997</v>
      </c>
      <c r="J173">
        <f t="shared" si="8"/>
        <v>0</v>
      </c>
    </row>
    <row r="174" spans="1:10" x14ac:dyDescent="0.3">
      <c r="A174" s="7">
        <v>45679</v>
      </c>
      <c r="B174" t="s">
        <v>23</v>
      </c>
      <c r="C174" t="s">
        <v>327</v>
      </c>
      <c r="D174">
        <v>-137.59</v>
      </c>
      <c r="E174">
        <v>14720.26</v>
      </c>
      <c r="F174" t="s">
        <v>21</v>
      </c>
      <c r="G174" t="s">
        <v>22</v>
      </c>
      <c r="H174">
        <f t="shared" si="6"/>
        <v>-137.59</v>
      </c>
      <c r="I174">
        <f t="shared" si="7"/>
        <v>14720.259999999997</v>
      </c>
      <c r="J174">
        <f t="shared" si="8"/>
        <v>0</v>
      </c>
    </row>
    <row r="175" spans="1:10" x14ac:dyDescent="0.3">
      <c r="A175" s="7">
        <v>45681</v>
      </c>
      <c r="B175" t="s">
        <v>23</v>
      </c>
      <c r="C175" t="s">
        <v>326</v>
      </c>
      <c r="D175">
        <v>91</v>
      </c>
      <c r="E175">
        <v>14811.26</v>
      </c>
      <c r="F175" t="s">
        <v>21</v>
      </c>
      <c r="G175" t="s">
        <v>22</v>
      </c>
      <c r="H175">
        <f t="shared" si="6"/>
        <v>91</v>
      </c>
      <c r="I175">
        <f t="shared" si="7"/>
        <v>14811.259999999997</v>
      </c>
      <c r="J175">
        <f t="shared" si="8"/>
        <v>0</v>
      </c>
    </row>
    <row r="176" spans="1:10" x14ac:dyDescent="0.3">
      <c r="A176" s="7">
        <v>45681</v>
      </c>
      <c r="B176" t="s">
        <v>20</v>
      </c>
      <c r="C176" t="s">
        <v>325</v>
      </c>
      <c r="D176">
        <v>-33.159999999999997</v>
      </c>
      <c r="E176">
        <v>14778.1</v>
      </c>
      <c r="F176" t="s">
        <v>21</v>
      </c>
      <c r="G176" t="s">
        <v>22</v>
      </c>
      <c r="H176">
        <f t="shared" si="6"/>
        <v>-33.159999999999997</v>
      </c>
      <c r="I176">
        <f t="shared" si="7"/>
        <v>14778.099999999997</v>
      </c>
      <c r="J176">
        <f t="shared" si="8"/>
        <v>0</v>
      </c>
    </row>
    <row r="177" spans="1:10" x14ac:dyDescent="0.3">
      <c r="A177" s="7">
        <v>45684</v>
      </c>
      <c r="B177" t="s">
        <v>24</v>
      </c>
      <c r="C177" t="s">
        <v>324</v>
      </c>
      <c r="D177">
        <v>550</v>
      </c>
      <c r="E177">
        <v>15328.1</v>
      </c>
      <c r="F177" t="s">
        <v>21</v>
      </c>
      <c r="G177" t="s">
        <v>22</v>
      </c>
      <c r="H177">
        <f t="shared" si="6"/>
        <v>550</v>
      </c>
      <c r="I177">
        <f t="shared" si="7"/>
        <v>15328.099999999997</v>
      </c>
      <c r="J177">
        <f t="shared" si="8"/>
        <v>0</v>
      </c>
    </row>
    <row r="178" spans="1:10" x14ac:dyDescent="0.3">
      <c r="A178" s="7">
        <v>45686</v>
      </c>
      <c r="B178" t="s">
        <v>24</v>
      </c>
      <c r="C178" t="s">
        <v>323</v>
      </c>
      <c r="D178">
        <v>56</v>
      </c>
      <c r="E178">
        <v>15384.1</v>
      </c>
      <c r="F178" t="s">
        <v>21</v>
      </c>
      <c r="G178" t="s">
        <v>22</v>
      </c>
      <c r="H178">
        <f t="shared" si="6"/>
        <v>56</v>
      </c>
      <c r="I178">
        <f t="shared" si="7"/>
        <v>15384.099999999997</v>
      </c>
      <c r="J178">
        <f t="shared" si="8"/>
        <v>0</v>
      </c>
    </row>
    <row r="179" spans="1:10" x14ac:dyDescent="0.3">
      <c r="A179" s="7">
        <v>45687</v>
      </c>
      <c r="B179" t="s">
        <v>23</v>
      </c>
      <c r="C179" t="s">
        <v>322</v>
      </c>
      <c r="D179">
        <v>-70</v>
      </c>
      <c r="E179">
        <v>15314.1</v>
      </c>
      <c r="F179" t="s">
        <v>21</v>
      </c>
      <c r="G179" t="s">
        <v>22</v>
      </c>
      <c r="H179">
        <f t="shared" si="6"/>
        <v>-70</v>
      </c>
      <c r="I179">
        <f t="shared" si="7"/>
        <v>15314.099999999997</v>
      </c>
      <c r="J179">
        <f t="shared" si="8"/>
        <v>0</v>
      </c>
    </row>
    <row r="180" spans="1:10" x14ac:dyDescent="0.3">
      <c r="A180" s="7">
        <v>45688</v>
      </c>
      <c r="B180" t="s">
        <v>24</v>
      </c>
      <c r="C180" t="s">
        <v>321</v>
      </c>
      <c r="D180">
        <v>36</v>
      </c>
      <c r="E180">
        <v>15350.1</v>
      </c>
      <c r="F180" t="s">
        <v>21</v>
      </c>
      <c r="G180" t="s">
        <v>22</v>
      </c>
      <c r="H180">
        <f t="shared" si="6"/>
        <v>36</v>
      </c>
      <c r="I180">
        <f t="shared" si="7"/>
        <v>15350.099999999997</v>
      </c>
      <c r="J180">
        <f t="shared" si="8"/>
        <v>0</v>
      </c>
    </row>
    <row r="181" spans="1:10" x14ac:dyDescent="0.3">
      <c r="A181" s="7">
        <v>45688</v>
      </c>
      <c r="B181" t="s">
        <v>24</v>
      </c>
      <c r="C181" t="s">
        <v>320</v>
      </c>
      <c r="D181">
        <v>140</v>
      </c>
      <c r="E181">
        <v>15490.1</v>
      </c>
      <c r="F181" t="s">
        <v>21</v>
      </c>
      <c r="G181" t="s">
        <v>22</v>
      </c>
      <c r="H181">
        <f t="shared" si="6"/>
        <v>140</v>
      </c>
      <c r="I181">
        <f t="shared" si="7"/>
        <v>15490.099999999997</v>
      </c>
      <c r="J181">
        <f t="shared" si="8"/>
        <v>0</v>
      </c>
    </row>
    <row r="182" spans="1:10" x14ac:dyDescent="0.3">
      <c r="A182" s="7">
        <v>45688</v>
      </c>
      <c r="B182" t="s">
        <v>24</v>
      </c>
      <c r="C182" t="s">
        <v>319</v>
      </c>
      <c r="D182">
        <v>42</v>
      </c>
      <c r="E182">
        <v>15532.1</v>
      </c>
      <c r="F182" t="s">
        <v>21</v>
      </c>
      <c r="G182" t="s">
        <v>22</v>
      </c>
      <c r="H182">
        <f t="shared" si="6"/>
        <v>42</v>
      </c>
      <c r="I182">
        <f t="shared" si="7"/>
        <v>15532.099999999997</v>
      </c>
      <c r="J182">
        <f t="shared" si="8"/>
        <v>0</v>
      </c>
    </row>
    <row r="183" spans="1:10" x14ac:dyDescent="0.3">
      <c r="A183" s="7">
        <v>45691</v>
      </c>
      <c r="B183" t="s">
        <v>24</v>
      </c>
      <c r="C183" t="s">
        <v>318</v>
      </c>
      <c r="D183">
        <v>70</v>
      </c>
      <c r="E183">
        <v>15602.1</v>
      </c>
      <c r="F183" t="s">
        <v>21</v>
      </c>
      <c r="G183" t="s">
        <v>22</v>
      </c>
      <c r="H183">
        <f t="shared" si="6"/>
        <v>70</v>
      </c>
      <c r="I183">
        <f t="shared" si="7"/>
        <v>15602.099999999997</v>
      </c>
      <c r="J183">
        <f t="shared" si="8"/>
        <v>0</v>
      </c>
    </row>
    <row r="184" spans="1:10" x14ac:dyDescent="0.3">
      <c r="A184" s="7">
        <v>45691</v>
      </c>
      <c r="B184" t="s">
        <v>23</v>
      </c>
      <c r="C184" t="s">
        <v>317</v>
      </c>
      <c r="D184">
        <v>28</v>
      </c>
      <c r="E184">
        <v>15630.1</v>
      </c>
      <c r="F184" t="s">
        <v>21</v>
      </c>
      <c r="G184" t="s">
        <v>22</v>
      </c>
      <c r="H184">
        <f t="shared" si="6"/>
        <v>28</v>
      </c>
      <c r="I184">
        <f t="shared" si="7"/>
        <v>15630.099999999997</v>
      </c>
      <c r="J184">
        <f t="shared" si="8"/>
        <v>0</v>
      </c>
    </row>
    <row r="185" spans="1:10" x14ac:dyDescent="0.3">
      <c r="A185" s="7">
        <v>45691</v>
      </c>
      <c r="B185" t="s">
        <v>23</v>
      </c>
      <c r="C185" t="s">
        <v>316</v>
      </c>
      <c r="D185">
        <v>28</v>
      </c>
      <c r="E185">
        <v>15658.1</v>
      </c>
      <c r="F185" t="s">
        <v>21</v>
      </c>
      <c r="G185" t="s">
        <v>22</v>
      </c>
      <c r="H185">
        <f t="shared" si="6"/>
        <v>28</v>
      </c>
      <c r="I185">
        <f t="shared" si="7"/>
        <v>15658.099999999997</v>
      </c>
      <c r="J185">
        <f t="shared" si="8"/>
        <v>0</v>
      </c>
    </row>
    <row r="186" spans="1:10" x14ac:dyDescent="0.3">
      <c r="A186" s="7">
        <v>45691</v>
      </c>
      <c r="B186" t="s">
        <v>23</v>
      </c>
      <c r="C186" t="s">
        <v>315</v>
      </c>
      <c r="D186">
        <v>160</v>
      </c>
      <c r="E186">
        <v>15818.1</v>
      </c>
      <c r="F186" t="s">
        <v>21</v>
      </c>
      <c r="G186" t="s">
        <v>22</v>
      </c>
      <c r="H186">
        <f t="shared" si="6"/>
        <v>160</v>
      </c>
      <c r="I186">
        <f t="shared" si="7"/>
        <v>15818.099999999997</v>
      </c>
      <c r="J186">
        <f t="shared" si="8"/>
        <v>0</v>
      </c>
    </row>
    <row r="187" spans="1:10" x14ac:dyDescent="0.3">
      <c r="A187" s="7">
        <v>45692</v>
      </c>
      <c r="B187" t="s">
        <v>24</v>
      </c>
      <c r="C187" t="s">
        <v>314</v>
      </c>
      <c r="D187">
        <v>5</v>
      </c>
      <c r="E187">
        <v>15823.1</v>
      </c>
      <c r="F187" t="s">
        <v>21</v>
      </c>
      <c r="G187" t="s">
        <v>22</v>
      </c>
      <c r="H187">
        <f t="shared" si="6"/>
        <v>5</v>
      </c>
      <c r="I187">
        <f t="shared" si="7"/>
        <v>15823.099999999997</v>
      </c>
      <c r="J187">
        <f t="shared" si="8"/>
        <v>0</v>
      </c>
    </row>
    <row r="188" spans="1:10" x14ac:dyDescent="0.3">
      <c r="A188" s="7">
        <v>45693</v>
      </c>
      <c r="B188" t="s">
        <v>24</v>
      </c>
      <c r="C188" t="s">
        <v>313</v>
      </c>
      <c r="D188">
        <v>63</v>
      </c>
      <c r="E188">
        <v>15886.1</v>
      </c>
      <c r="F188" t="s">
        <v>21</v>
      </c>
      <c r="G188" t="s">
        <v>22</v>
      </c>
      <c r="H188">
        <f t="shared" si="6"/>
        <v>63</v>
      </c>
      <c r="I188">
        <f t="shared" si="7"/>
        <v>15886.099999999997</v>
      </c>
      <c r="J188">
        <f t="shared" si="8"/>
        <v>0</v>
      </c>
    </row>
    <row r="189" spans="1:10" x14ac:dyDescent="0.3">
      <c r="A189" s="7">
        <v>45695</v>
      </c>
      <c r="B189" t="s">
        <v>23</v>
      </c>
      <c r="C189" t="s">
        <v>32</v>
      </c>
      <c r="D189">
        <v>-120</v>
      </c>
      <c r="E189">
        <v>15766.1</v>
      </c>
      <c r="F189" t="s">
        <v>21</v>
      </c>
      <c r="G189" t="s">
        <v>22</v>
      </c>
      <c r="H189">
        <f t="shared" si="6"/>
        <v>-120</v>
      </c>
      <c r="I189">
        <f t="shared" si="7"/>
        <v>15766.099999999997</v>
      </c>
      <c r="J189">
        <f t="shared" si="8"/>
        <v>0</v>
      </c>
    </row>
    <row r="190" spans="1:10" x14ac:dyDescent="0.3">
      <c r="A190" s="7">
        <v>45698</v>
      </c>
      <c r="B190" t="s">
        <v>24</v>
      </c>
      <c r="C190" t="s">
        <v>312</v>
      </c>
      <c r="D190">
        <v>56</v>
      </c>
      <c r="E190">
        <v>15822.1</v>
      </c>
      <c r="F190" t="s">
        <v>21</v>
      </c>
      <c r="G190" t="s">
        <v>22</v>
      </c>
      <c r="H190">
        <f t="shared" si="6"/>
        <v>56</v>
      </c>
      <c r="I190">
        <f t="shared" si="7"/>
        <v>15822.099999999997</v>
      </c>
      <c r="J190">
        <f t="shared" si="8"/>
        <v>0</v>
      </c>
    </row>
    <row r="191" spans="1:10" x14ac:dyDescent="0.3">
      <c r="A191" s="7">
        <v>45700</v>
      </c>
      <c r="B191" t="s">
        <v>25</v>
      </c>
      <c r="C191">
        <v>605114</v>
      </c>
      <c r="D191">
        <v>77.5</v>
      </c>
      <c r="E191">
        <v>15899.6</v>
      </c>
      <c r="F191" t="s">
        <v>21</v>
      </c>
      <c r="G191" t="s">
        <v>22</v>
      </c>
      <c r="H191">
        <f t="shared" si="6"/>
        <v>77.5</v>
      </c>
      <c r="I191">
        <f t="shared" si="7"/>
        <v>15899.599999999997</v>
      </c>
      <c r="J191">
        <f t="shared" si="8"/>
        <v>0</v>
      </c>
    </row>
    <row r="192" spans="1:10" x14ac:dyDescent="0.3">
      <c r="A192" s="7">
        <v>45700</v>
      </c>
      <c r="B192" t="s">
        <v>23</v>
      </c>
      <c r="C192" t="s">
        <v>311</v>
      </c>
      <c r="D192">
        <v>-3.89</v>
      </c>
      <c r="E192">
        <v>15895.71</v>
      </c>
      <c r="F192" t="s">
        <v>21</v>
      </c>
      <c r="G192" t="s">
        <v>22</v>
      </c>
      <c r="H192">
        <f t="shared" si="6"/>
        <v>-3.89</v>
      </c>
      <c r="I192">
        <f t="shared" si="7"/>
        <v>15895.709999999997</v>
      </c>
      <c r="J192">
        <f t="shared" si="8"/>
        <v>0</v>
      </c>
    </row>
    <row r="193" spans="1:10" x14ac:dyDescent="0.3">
      <c r="A193" s="7">
        <v>45705</v>
      </c>
      <c r="B193" t="s">
        <v>24</v>
      </c>
      <c r="C193" t="s">
        <v>310</v>
      </c>
      <c r="D193">
        <v>84</v>
      </c>
      <c r="E193">
        <v>15979.71</v>
      </c>
      <c r="F193" t="s">
        <v>21</v>
      </c>
      <c r="G193" t="s">
        <v>22</v>
      </c>
      <c r="H193">
        <f t="shared" si="6"/>
        <v>84</v>
      </c>
      <c r="I193">
        <f t="shared" si="7"/>
        <v>15979.709999999997</v>
      </c>
      <c r="J193">
        <f t="shared" si="8"/>
        <v>0</v>
      </c>
    </row>
    <row r="194" spans="1:10" x14ac:dyDescent="0.3">
      <c r="A194" s="7">
        <v>45705</v>
      </c>
      <c r="B194" t="s">
        <v>23</v>
      </c>
      <c r="C194" t="s">
        <v>309</v>
      </c>
      <c r="D194">
        <v>-333</v>
      </c>
      <c r="E194">
        <v>15646.71</v>
      </c>
      <c r="F194" t="s">
        <v>21</v>
      </c>
      <c r="G194" t="s">
        <v>22</v>
      </c>
      <c r="H194">
        <f t="shared" ref="H194:H257" si="9">D194</f>
        <v>-333</v>
      </c>
      <c r="I194">
        <f t="shared" ref="I194:I257" si="10">I193+H194</f>
        <v>15646.709999999997</v>
      </c>
      <c r="J194">
        <f t="shared" ref="J194:J257" si="11">I194-E194</f>
        <v>0</v>
      </c>
    </row>
    <row r="195" spans="1:10" x14ac:dyDescent="0.3">
      <c r="A195" s="7">
        <v>45705</v>
      </c>
      <c r="B195" t="s">
        <v>23</v>
      </c>
      <c r="C195" t="s">
        <v>308</v>
      </c>
      <c r="D195">
        <v>-163.6</v>
      </c>
      <c r="E195">
        <v>15483.11</v>
      </c>
      <c r="F195" t="s">
        <v>21</v>
      </c>
      <c r="G195" t="s">
        <v>22</v>
      </c>
      <c r="H195">
        <f t="shared" si="9"/>
        <v>-163.6</v>
      </c>
      <c r="I195">
        <f t="shared" si="10"/>
        <v>15483.109999999997</v>
      </c>
      <c r="J195">
        <f t="shared" si="11"/>
        <v>0</v>
      </c>
    </row>
    <row r="196" spans="1:10" x14ac:dyDescent="0.3">
      <c r="A196" s="7">
        <v>45705</v>
      </c>
      <c r="B196" t="s">
        <v>23</v>
      </c>
      <c r="C196" t="s">
        <v>307</v>
      </c>
      <c r="D196">
        <v>-100</v>
      </c>
      <c r="E196">
        <v>15383.11</v>
      </c>
      <c r="F196" t="s">
        <v>21</v>
      </c>
      <c r="G196" t="s">
        <v>22</v>
      </c>
      <c r="H196">
        <f t="shared" si="9"/>
        <v>-100</v>
      </c>
      <c r="I196">
        <f t="shared" si="10"/>
        <v>15383.109999999997</v>
      </c>
      <c r="J196">
        <f t="shared" si="11"/>
        <v>0</v>
      </c>
    </row>
    <row r="197" spans="1:10" x14ac:dyDescent="0.3">
      <c r="A197" s="7">
        <v>45706</v>
      </c>
      <c r="B197" t="s">
        <v>24</v>
      </c>
      <c r="C197" t="s">
        <v>306</v>
      </c>
      <c r="D197">
        <v>460</v>
      </c>
      <c r="E197">
        <v>15843.11</v>
      </c>
      <c r="F197" t="s">
        <v>21</v>
      </c>
      <c r="G197" t="s">
        <v>22</v>
      </c>
      <c r="H197">
        <f t="shared" si="9"/>
        <v>460</v>
      </c>
      <c r="I197">
        <f t="shared" si="10"/>
        <v>15843.109999999997</v>
      </c>
      <c r="J197">
        <f t="shared" si="11"/>
        <v>0</v>
      </c>
    </row>
    <row r="198" spans="1:10" x14ac:dyDescent="0.3">
      <c r="A198" s="7">
        <v>45708</v>
      </c>
      <c r="B198" t="s">
        <v>23</v>
      </c>
      <c r="C198" t="s">
        <v>305</v>
      </c>
      <c r="D198">
        <v>-116</v>
      </c>
      <c r="E198">
        <v>15727.11</v>
      </c>
      <c r="F198" t="s">
        <v>21</v>
      </c>
      <c r="G198" t="s">
        <v>22</v>
      </c>
      <c r="H198">
        <f t="shared" si="9"/>
        <v>-116</v>
      </c>
      <c r="I198">
        <f t="shared" si="10"/>
        <v>15727.109999999997</v>
      </c>
      <c r="J198">
        <f t="shared" si="11"/>
        <v>0</v>
      </c>
    </row>
    <row r="199" spans="1:10" x14ac:dyDescent="0.3">
      <c r="A199" s="7">
        <v>45708</v>
      </c>
      <c r="B199" t="s">
        <v>23</v>
      </c>
      <c r="C199" t="s">
        <v>304</v>
      </c>
      <c r="D199">
        <v>-297.91000000000003</v>
      </c>
      <c r="E199">
        <v>15429.2</v>
      </c>
      <c r="F199" t="s">
        <v>21</v>
      </c>
      <c r="G199" t="s">
        <v>22</v>
      </c>
      <c r="H199">
        <f t="shared" si="9"/>
        <v>-297.91000000000003</v>
      </c>
      <c r="I199">
        <f t="shared" si="10"/>
        <v>15429.199999999997</v>
      </c>
      <c r="J199">
        <f t="shared" si="11"/>
        <v>0</v>
      </c>
    </row>
    <row r="200" spans="1:10" x14ac:dyDescent="0.3">
      <c r="A200" s="7">
        <v>45709</v>
      </c>
      <c r="B200" t="s">
        <v>24</v>
      </c>
      <c r="C200" t="s">
        <v>303</v>
      </c>
      <c r="D200">
        <v>112</v>
      </c>
      <c r="E200">
        <v>15541.2</v>
      </c>
      <c r="F200" t="s">
        <v>21</v>
      </c>
      <c r="G200" t="s">
        <v>22</v>
      </c>
      <c r="H200">
        <f t="shared" si="9"/>
        <v>112</v>
      </c>
      <c r="I200">
        <f t="shared" si="10"/>
        <v>15541.199999999997</v>
      </c>
      <c r="J200">
        <f t="shared" si="11"/>
        <v>0</v>
      </c>
    </row>
    <row r="201" spans="1:10" x14ac:dyDescent="0.3">
      <c r="A201" s="7">
        <v>45709</v>
      </c>
      <c r="B201" t="s">
        <v>24</v>
      </c>
      <c r="C201" t="s">
        <v>302</v>
      </c>
      <c r="D201">
        <v>42</v>
      </c>
      <c r="E201">
        <v>15583.2</v>
      </c>
      <c r="F201" t="s">
        <v>21</v>
      </c>
      <c r="G201" t="s">
        <v>22</v>
      </c>
      <c r="H201">
        <f t="shared" si="9"/>
        <v>42</v>
      </c>
      <c r="I201">
        <f t="shared" si="10"/>
        <v>15583.199999999997</v>
      </c>
      <c r="J201">
        <f t="shared" si="11"/>
        <v>0</v>
      </c>
    </row>
    <row r="202" spans="1:10" x14ac:dyDescent="0.3">
      <c r="A202" s="7">
        <v>45712</v>
      </c>
      <c r="B202" t="s">
        <v>24</v>
      </c>
      <c r="C202" t="s">
        <v>301</v>
      </c>
      <c r="D202">
        <v>56</v>
      </c>
      <c r="E202">
        <v>15639.2</v>
      </c>
      <c r="F202" t="s">
        <v>21</v>
      </c>
      <c r="G202" t="s">
        <v>22</v>
      </c>
      <c r="H202">
        <f t="shared" si="9"/>
        <v>56</v>
      </c>
      <c r="I202">
        <f t="shared" si="10"/>
        <v>15639.199999999997</v>
      </c>
      <c r="J202">
        <f t="shared" si="11"/>
        <v>0</v>
      </c>
    </row>
    <row r="203" spans="1:10" x14ac:dyDescent="0.3">
      <c r="A203" s="7">
        <v>45712</v>
      </c>
      <c r="B203" t="s">
        <v>23</v>
      </c>
      <c r="C203" t="s">
        <v>300</v>
      </c>
      <c r="D203">
        <v>-42</v>
      </c>
      <c r="E203">
        <v>15597.2</v>
      </c>
      <c r="F203" t="s">
        <v>21</v>
      </c>
      <c r="G203" t="s">
        <v>22</v>
      </c>
      <c r="H203">
        <f t="shared" si="9"/>
        <v>-42</v>
      </c>
      <c r="I203">
        <f t="shared" si="10"/>
        <v>15597.199999999997</v>
      </c>
      <c r="J203">
        <f t="shared" si="11"/>
        <v>0</v>
      </c>
    </row>
    <row r="204" spans="1:10" x14ac:dyDescent="0.3">
      <c r="A204" s="7">
        <v>45713</v>
      </c>
      <c r="B204" t="s">
        <v>20</v>
      </c>
      <c r="C204" t="s">
        <v>299</v>
      </c>
      <c r="D204">
        <v>-32.53</v>
      </c>
      <c r="E204">
        <v>15564.67</v>
      </c>
      <c r="F204" t="s">
        <v>21</v>
      </c>
      <c r="G204" t="s">
        <v>22</v>
      </c>
      <c r="H204">
        <f t="shared" si="9"/>
        <v>-32.53</v>
      </c>
      <c r="I204">
        <f t="shared" si="10"/>
        <v>15564.669999999996</v>
      </c>
      <c r="J204">
        <f t="shared" si="11"/>
        <v>0</v>
      </c>
    </row>
    <row r="205" spans="1:10" x14ac:dyDescent="0.3">
      <c r="A205" s="7">
        <v>45715</v>
      </c>
      <c r="B205" t="s">
        <v>24</v>
      </c>
      <c r="C205" t="s">
        <v>298</v>
      </c>
      <c r="D205">
        <v>28</v>
      </c>
      <c r="E205">
        <v>15592.67</v>
      </c>
      <c r="F205" t="s">
        <v>21</v>
      </c>
      <c r="G205" t="s">
        <v>22</v>
      </c>
      <c r="H205">
        <f t="shared" si="9"/>
        <v>28</v>
      </c>
      <c r="I205">
        <f t="shared" si="10"/>
        <v>15592.669999999996</v>
      </c>
      <c r="J205">
        <f t="shared" si="11"/>
        <v>0</v>
      </c>
    </row>
    <row r="206" spans="1:10" x14ac:dyDescent="0.3">
      <c r="A206" s="7">
        <v>45715</v>
      </c>
      <c r="B206" t="s">
        <v>23</v>
      </c>
      <c r="C206" t="s">
        <v>297</v>
      </c>
      <c r="D206">
        <v>-95</v>
      </c>
      <c r="E206">
        <v>15497.67</v>
      </c>
      <c r="F206" t="s">
        <v>21</v>
      </c>
      <c r="G206" t="s">
        <v>22</v>
      </c>
      <c r="H206">
        <f t="shared" si="9"/>
        <v>-95</v>
      </c>
      <c r="I206">
        <f t="shared" si="10"/>
        <v>15497.669999999996</v>
      </c>
      <c r="J206">
        <f t="shared" si="11"/>
        <v>0</v>
      </c>
    </row>
    <row r="207" spans="1:10" x14ac:dyDescent="0.3">
      <c r="A207" s="7">
        <v>45716</v>
      </c>
      <c r="B207" t="s">
        <v>24</v>
      </c>
      <c r="C207" t="s">
        <v>296</v>
      </c>
      <c r="D207">
        <v>81</v>
      </c>
      <c r="E207">
        <v>15578.67</v>
      </c>
      <c r="F207" t="s">
        <v>21</v>
      </c>
      <c r="G207" t="s">
        <v>22</v>
      </c>
      <c r="H207">
        <f t="shared" si="9"/>
        <v>81</v>
      </c>
      <c r="I207">
        <f t="shared" si="10"/>
        <v>15578.669999999996</v>
      </c>
      <c r="J207">
        <f t="shared" si="11"/>
        <v>0</v>
      </c>
    </row>
    <row r="208" spans="1:10" x14ac:dyDescent="0.3">
      <c r="A208" s="7">
        <v>45716</v>
      </c>
      <c r="B208" t="s">
        <v>24</v>
      </c>
      <c r="C208" t="s">
        <v>295</v>
      </c>
      <c r="D208">
        <v>56</v>
      </c>
      <c r="E208">
        <v>15634.67</v>
      </c>
      <c r="F208" t="s">
        <v>21</v>
      </c>
      <c r="G208" t="s">
        <v>22</v>
      </c>
      <c r="H208">
        <f t="shared" si="9"/>
        <v>56</v>
      </c>
      <c r="I208">
        <f t="shared" si="10"/>
        <v>15634.669999999996</v>
      </c>
      <c r="J208">
        <f t="shared" si="11"/>
        <v>0</v>
      </c>
    </row>
    <row r="209" spans="1:10" x14ac:dyDescent="0.3">
      <c r="A209" s="7">
        <v>45719</v>
      </c>
      <c r="B209" t="s">
        <v>24</v>
      </c>
      <c r="C209" t="s">
        <v>294</v>
      </c>
      <c r="D209">
        <v>42</v>
      </c>
      <c r="E209">
        <v>15676.67</v>
      </c>
      <c r="F209" t="s">
        <v>21</v>
      </c>
      <c r="G209" t="s">
        <v>22</v>
      </c>
      <c r="H209">
        <f t="shared" si="9"/>
        <v>42</v>
      </c>
      <c r="I209">
        <f t="shared" si="10"/>
        <v>15676.669999999996</v>
      </c>
      <c r="J209">
        <f t="shared" si="11"/>
        <v>0</v>
      </c>
    </row>
    <row r="210" spans="1:10" x14ac:dyDescent="0.3">
      <c r="A210" s="7">
        <v>45719</v>
      </c>
      <c r="B210" t="s">
        <v>24</v>
      </c>
      <c r="C210" t="s">
        <v>293</v>
      </c>
      <c r="D210">
        <v>70</v>
      </c>
      <c r="E210">
        <v>15746.67</v>
      </c>
      <c r="F210" t="s">
        <v>21</v>
      </c>
      <c r="G210" t="s">
        <v>22</v>
      </c>
      <c r="H210">
        <f t="shared" si="9"/>
        <v>70</v>
      </c>
      <c r="I210">
        <f t="shared" si="10"/>
        <v>15746.669999999996</v>
      </c>
      <c r="J210">
        <f t="shared" si="11"/>
        <v>0</v>
      </c>
    </row>
    <row r="211" spans="1:10" x14ac:dyDescent="0.3">
      <c r="A211" s="7">
        <v>45719</v>
      </c>
      <c r="B211" t="s">
        <v>24</v>
      </c>
      <c r="C211" t="s">
        <v>292</v>
      </c>
      <c r="D211">
        <v>42</v>
      </c>
      <c r="E211">
        <v>15788.67</v>
      </c>
      <c r="F211" t="s">
        <v>21</v>
      </c>
      <c r="G211" t="s">
        <v>22</v>
      </c>
      <c r="H211">
        <f t="shared" si="9"/>
        <v>42</v>
      </c>
      <c r="I211">
        <f t="shared" si="10"/>
        <v>15788.669999999996</v>
      </c>
      <c r="J211">
        <f t="shared" si="11"/>
        <v>0</v>
      </c>
    </row>
    <row r="212" spans="1:10" x14ac:dyDescent="0.3">
      <c r="A212" s="7">
        <v>45720</v>
      </c>
      <c r="B212" t="s">
        <v>24</v>
      </c>
      <c r="C212" t="s">
        <v>291</v>
      </c>
      <c r="D212">
        <v>126</v>
      </c>
      <c r="E212">
        <v>15914.67</v>
      </c>
      <c r="F212" t="s">
        <v>21</v>
      </c>
      <c r="G212" t="s">
        <v>22</v>
      </c>
      <c r="H212">
        <f t="shared" si="9"/>
        <v>126</v>
      </c>
      <c r="I212">
        <f t="shared" si="10"/>
        <v>15914.669999999996</v>
      </c>
      <c r="J212">
        <f t="shared" si="11"/>
        <v>0</v>
      </c>
    </row>
    <row r="213" spans="1:10" x14ac:dyDescent="0.3">
      <c r="A213" s="7">
        <v>45720</v>
      </c>
      <c r="B213" t="s">
        <v>24</v>
      </c>
      <c r="C213" t="s">
        <v>290</v>
      </c>
      <c r="D213">
        <v>5</v>
      </c>
      <c r="E213">
        <v>15919.67</v>
      </c>
      <c r="F213" t="s">
        <v>21</v>
      </c>
      <c r="G213" t="s">
        <v>22</v>
      </c>
      <c r="H213">
        <f t="shared" si="9"/>
        <v>5</v>
      </c>
      <c r="I213">
        <f t="shared" si="10"/>
        <v>15919.669999999996</v>
      </c>
      <c r="J213">
        <f t="shared" si="11"/>
        <v>0</v>
      </c>
    </row>
    <row r="214" spans="1:10" x14ac:dyDescent="0.3">
      <c r="A214" s="7">
        <v>45721</v>
      </c>
      <c r="B214" t="s">
        <v>24</v>
      </c>
      <c r="C214" t="s">
        <v>289</v>
      </c>
      <c r="D214">
        <v>70</v>
      </c>
      <c r="E214">
        <v>15989.67</v>
      </c>
      <c r="F214" t="s">
        <v>21</v>
      </c>
      <c r="G214" t="s">
        <v>22</v>
      </c>
      <c r="H214">
        <f t="shared" si="9"/>
        <v>70</v>
      </c>
      <c r="I214">
        <f t="shared" si="10"/>
        <v>15989.669999999996</v>
      </c>
      <c r="J214">
        <f t="shared" si="11"/>
        <v>0</v>
      </c>
    </row>
    <row r="215" spans="1:10" x14ac:dyDescent="0.3">
      <c r="A215" s="7">
        <v>45721</v>
      </c>
      <c r="B215" t="s">
        <v>23</v>
      </c>
      <c r="C215" t="s">
        <v>288</v>
      </c>
      <c r="D215">
        <v>-24.48</v>
      </c>
      <c r="E215">
        <v>15965.19</v>
      </c>
      <c r="F215" t="s">
        <v>21</v>
      </c>
      <c r="G215" t="s">
        <v>22</v>
      </c>
      <c r="H215">
        <f t="shared" si="9"/>
        <v>-24.48</v>
      </c>
      <c r="I215">
        <f t="shared" si="10"/>
        <v>15965.189999999997</v>
      </c>
      <c r="J215">
        <f t="shared" si="11"/>
        <v>0</v>
      </c>
    </row>
    <row r="216" spans="1:10" x14ac:dyDescent="0.3">
      <c r="A216" s="7">
        <v>45723</v>
      </c>
      <c r="B216" t="s">
        <v>24</v>
      </c>
      <c r="C216" t="s">
        <v>287</v>
      </c>
      <c r="D216">
        <v>56</v>
      </c>
      <c r="E216">
        <v>16021.19</v>
      </c>
      <c r="F216" t="s">
        <v>21</v>
      </c>
      <c r="G216" t="s">
        <v>22</v>
      </c>
      <c r="H216">
        <f t="shared" si="9"/>
        <v>56</v>
      </c>
      <c r="I216">
        <f t="shared" si="10"/>
        <v>16021.189999999997</v>
      </c>
      <c r="J216">
        <f t="shared" si="11"/>
        <v>0</v>
      </c>
    </row>
    <row r="217" spans="1:10" x14ac:dyDescent="0.3">
      <c r="A217" s="7">
        <v>45726</v>
      </c>
      <c r="B217" t="s">
        <v>25</v>
      </c>
      <c r="C217">
        <v>605114</v>
      </c>
      <c r="D217">
        <v>27.5</v>
      </c>
      <c r="E217">
        <v>16048.69</v>
      </c>
      <c r="F217" t="s">
        <v>21</v>
      </c>
      <c r="G217" t="s">
        <v>22</v>
      </c>
      <c r="H217">
        <f t="shared" si="9"/>
        <v>27.5</v>
      </c>
      <c r="I217">
        <f t="shared" si="10"/>
        <v>16048.689999999997</v>
      </c>
      <c r="J217">
        <f t="shared" si="11"/>
        <v>0</v>
      </c>
    </row>
    <row r="218" spans="1:10" x14ac:dyDescent="0.3">
      <c r="A218" s="7">
        <v>45726</v>
      </c>
      <c r="B218" t="s">
        <v>23</v>
      </c>
      <c r="C218" t="s">
        <v>286</v>
      </c>
      <c r="D218">
        <v>-93.39</v>
      </c>
      <c r="E218">
        <v>15955.3</v>
      </c>
      <c r="F218" t="s">
        <v>21</v>
      </c>
      <c r="G218" t="s">
        <v>22</v>
      </c>
      <c r="H218">
        <f t="shared" si="9"/>
        <v>-93.39</v>
      </c>
      <c r="I218">
        <f t="shared" si="10"/>
        <v>15955.299999999997</v>
      </c>
      <c r="J218">
        <f t="shared" si="11"/>
        <v>0</v>
      </c>
    </row>
    <row r="219" spans="1:10" x14ac:dyDescent="0.3">
      <c r="A219" s="7">
        <v>45727</v>
      </c>
      <c r="B219" t="s">
        <v>24</v>
      </c>
      <c r="C219" t="s">
        <v>285</v>
      </c>
      <c r="D219">
        <v>56</v>
      </c>
      <c r="E219">
        <v>16011.3</v>
      </c>
      <c r="F219" t="s">
        <v>21</v>
      </c>
      <c r="G219" t="s">
        <v>22</v>
      </c>
      <c r="H219">
        <f t="shared" si="9"/>
        <v>56</v>
      </c>
      <c r="I219">
        <f t="shared" si="10"/>
        <v>16011.299999999997</v>
      </c>
      <c r="J219">
        <f t="shared" si="11"/>
        <v>0</v>
      </c>
    </row>
    <row r="220" spans="1:10" x14ac:dyDescent="0.3">
      <c r="A220" s="7">
        <v>45727</v>
      </c>
      <c r="B220" t="s">
        <v>23</v>
      </c>
      <c r="C220" t="s">
        <v>284</v>
      </c>
      <c r="D220">
        <v>56</v>
      </c>
      <c r="E220">
        <v>16067.3</v>
      </c>
      <c r="F220" t="s">
        <v>21</v>
      </c>
      <c r="G220" t="s">
        <v>22</v>
      </c>
      <c r="H220">
        <f t="shared" si="9"/>
        <v>56</v>
      </c>
      <c r="I220">
        <f t="shared" si="10"/>
        <v>16067.299999999997</v>
      </c>
      <c r="J220">
        <f t="shared" si="11"/>
        <v>0</v>
      </c>
    </row>
    <row r="221" spans="1:10" x14ac:dyDescent="0.3">
      <c r="A221" s="7">
        <v>45727</v>
      </c>
      <c r="B221" t="s">
        <v>23</v>
      </c>
      <c r="C221" t="s">
        <v>283</v>
      </c>
      <c r="D221">
        <v>42</v>
      </c>
      <c r="E221">
        <v>16109.3</v>
      </c>
      <c r="F221" t="s">
        <v>21</v>
      </c>
      <c r="G221" t="s">
        <v>22</v>
      </c>
      <c r="H221">
        <f t="shared" si="9"/>
        <v>42</v>
      </c>
      <c r="I221">
        <f t="shared" si="10"/>
        <v>16109.299999999997</v>
      </c>
      <c r="J221">
        <f t="shared" si="11"/>
        <v>0</v>
      </c>
    </row>
    <row r="222" spans="1:10" x14ac:dyDescent="0.3">
      <c r="A222" s="7">
        <v>45730</v>
      </c>
      <c r="B222" t="s">
        <v>24</v>
      </c>
      <c r="C222" t="s">
        <v>282</v>
      </c>
      <c r="D222">
        <v>112</v>
      </c>
      <c r="E222">
        <v>16221.3</v>
      </c>
      <c r="F222" t="s">
        <v>21</v>
      </c>
      <c r="G222" t="s">
        <v>22</v>
      </c>
      <c r="H222">
        <f t="shared" si="9"/>
        <v>112</v>
      </c>
      <c r="I222">
        <f t="shared" si="10"/>
        <v>16221.299999999997</v>
      </c>
      <c r="J222">
        <f t="shared" si="11"/>
        <v>0</v>
      </c>
    </row>
    <row r="223" spans="1:10" x14ac:dyDescent="0.3">
      <c r="A223" s="7">
        <v>45736</v>
      </c>
      <c r="B223" t="s">
        <v>24</v>
      </c>
      <c r="C223" t="s">
        <v>281</v>
      </c>
      <c r="D223">
        <v>56</v>
      </c>
      <c r="E223">
        <v>16277.3</v>
      </c>
      <c r="F223" t="s">
        <v>21</v>
      </c>
      <c r="G223" t="s">
        <v>22</v>
      </c>
      <c r="H223">
        <f t="shared" si="9"/>
        <v>56</v>
      </c>
      <c r="I223">
        <f t="shared" si="10"/>
        <v>16277.299999999997</v>
      </c>
      <c r="J223">
        <f t="shared" si="11"/>
        <v>0</v>
      </c>
    </row>
    <row r="224" spans="1:10" x14ac:dyDescent="0.3">
      <c r="A224" s="7">
        <v>45737</v>
      </c>
      <c r="B224" t="s">
        <v>23</v>
      </c>
      <c r="C224" t="s">
        <v>280</v>
      </c>
      <c r="D224">
        <v>-100</v>
      </c>
      <c r="E224">
        <v>16177.3</v>
      </c>
      <c r="F224" t="s">
        <v>21</v>
      </c>
      <c r="G224" t="s">
        <v>22</v>
      </c>
      <c r="H224">
        <f t="shared" si="9"/>
        <v>-100</v>
      </c>
      <c r="I224">
        <f t="shared" si="10"/>
        <v>16177.299999999997</v>
      </c>
      <c r="J224">
        <f t="shared" si="11"/>
        <v>0</v>
      </c>
    </row>
    <row r="225" spans="1:10" x14ac:dyDescent="0.3">
      <c r="A225" s="7">
        <v>45740</v>
      </c>
      <c r="B225" t="s">
        <v>24</v>
      </c>
      <c r="C225" t="s">
        <v>279</v>
      </c>
      <c r="D225">
        <v>50</v>
      </c>
      <c r="E225">
        <v>16227.3</v>
      </c>
      <c r="F225" t="s">
        <v>21</v>
      </c>
      <c r="G225" t="s">
        <v>22</v>
      </c>
      <c r="H225">
        <f t="shared" si="9"/>
        <v>50</v>
      </c>
      <c r="I225">
        <f t="shared" si="10"/>
        <v>16227.299999999997</v>
      </c>
      <c r="J225">
        <f t="shared" si="11"/>
        <v>0</v>
      </c>
    </row>
    <row r="226" spans="1:10" x14ac:dyDescent="0.3">
      <c r="A226" s="7">
        <v>45740</v>
      </c>
      <c r="B226" t="s">
        <v>23</v>
      </c>
      <c r="C226" t="s">
        <v>278</v>
      </c>
      <c r="D226">
        <v>-230</v>
      </c>
      <c r="E226">
        <v>15997.3</v>
      </c>
      <c r="F226" t="s">
        <v>21</v>
      </c>
      <c r="G226" t="s">
        <v>22</v>
      </c>
      <c r="H226">
        <f t="shared" si="9"/>
        <v>-230</v>
      </c>
      <c r="I226">
        <f t="shared" si="10"/>
        <v>15997.299999999997</v>
      </c>
      <c r="J226">
        <f t="shared" si="11"/>
        <v>0</v>
      </c>
    </row>
    <row r="227" spans="1:10" x14ac:dyDescent="0.3">
      <c r="A227" s="7">
        <v>45740</v>
      </c>
      <c r="B227" t="s">
        <v>23</v>
      </c>
      <c r="C227" t="s">
        <v>277</v>
      </c>
      <c r="D227">
        <v>-285</v>
      </c>
      <c r="E227">
        <v>15712.3</v>
      </c>
      <c r="F227" t="s">
        <v>21</v>
      </c>
      <c r="G227" t="s">
        <v>22</v>
      </c>
      <c r="H227">
        <f t="shared" si="9"/>
        <v>-285</v>
      </c>
      <c r="I227">
        <f t="shared" si="10"/>
        <v>15712.299999999997</v>
      </c>
      <c r="J227">
        <f t="shared" si="11"/>
        <v>0</v>
      </c>
    </row>
    <row r="228" spans="1:10" x14ac:dyDescent="0.3">
      <c r="A228" s="7">
        <v>45740</v>
      </c>
      <c r="B228" t="s">
        <v>20</v>
      </c>
      <c r="C228" t="s">
        <v>276</v>
      </c>
      <c r="D228">
        <v>-32.53</v>
      </c>
      <c r="E228">
        <v>15679.77</v>
      </c>
      <c r="F228" t="s">
        <v>21</v>
      </c>
      <c r="G228" t="s">
        <v>22</v>
      </c>
      <c r="H228">
        <f t="shared" si="9"/>
        <v>-32.53</v>
      </c>
      <c r="I228">
        <f t="shared" si="10"/>
        <v>15679.769999999997</v>
      </c>
      <c r="J228">
        <f t="shared" si="11"/>
        <v>0</v>
      </c>
    </row>
    <row r="229" spans="1:10" x14ac:dyDescent="0.3">
      <c r="A229" s="7">
        <v>45742</v>
      </c>
      <c r="B229" t="s">
        <v>23</v>
      </c>
      <c r="C229" t="s">
        <v>275</v>
      </c>
      <c r="D229">
        <v>19.2</v>
      </c>
      <c r="E229">
        <v>15698.97</v>
      </c>
      <c r="F229" t="s">
        <v>21</v>
      </c>
      <c r="G229" t="s">
        <v>22</v>
      </c>
      <c r="H229">
        <f t="shared" si="9"/>
        <v>19.2</v>
      </c>
      <c r="I229">
        <f t="shared" si="10"/>
        <v>15698.969999999998</v>
      </c>
      <c r="J229">
        <f t="shared" si="11"/>
        <v>0</v>
      </c>
    </row>
    <row r="230" spans="1:10" x14ac:dyDescent="0.3">
      <c r="A230" s="7">
        <v>45743</v>
      </c>
      <c r="B230" t="s">
        <v>24</v>
      </c>
      <c r="C230" t="s">
        <v>274</v>
      </c>
      <c r="D230">
        <v>28</v>
      </c>
      <c r="E230">
        <v>15726.97</v>
      </c>
      <c r="F230" t="s">
        <v>21</v>
      </c>
      <c r="G230" t="s">
        <v>22</v>
      </c>
      <c r="H230">
        <f t="shared" si="9"/>
        <v>28</v>
      </c>
      <c r="I230">
        <f t="shared" si="10"/>
        <v>15726.969999999998</v>
      </c>
      <c r="J230">
        <f t="shared" si="11"/>
        <v>0</v>
      </c>
    </row>
    <row r="231" spans="1:10" x14ac:dyDescent="0.3">
      <c r="A231" s="7">
        <v>45743</v>
      </c>
      <c r="B231" t="s">
        <v>24</v>
      </c>
      <c r="C231" t="s">
        <v>273</v>
      </c>
      <c r="D231">
        <v>28</v>
      </c>
      <c r="E231">
        <v>15754.97</v>
      </c>
      <c r="F231" t="s">
        <v>21</v>
      </c>
      <c r="G231" t="s">
        <v>22</v>
      </c>
      <c r="H231">
        <f t="shared" si="9"/>
        <v>28</v>
      </c>
      <c r="I231">
        <f t="shared" si="10"/>
        <v>15754.969999999998</v>
      </c>
      <c r="J231">
        <f t="shared" si="11"/>
        <v>0</v>
      </c>
    </row>
    <row r="232" spans="1:10" x14ac:dyDescent="0.3">
      <c r="A232" s="7">
        <v>45743</v>
      </c>
      <c r="B232" t="s">
        <v>23</v>
      </c>
      <c r="C232" t="s">
        <v>272</v>
      </c>
      <c r="D232">
        <v>-319.98</v>
      </c>
      <c r="E232">
        <v>15434.99</v>
      </c>
      <c r="F232" t="s">
        <v>21</v>
      </c>
      <c r="G232" t="s">
        <v>22</v>
      </c>
      <c r="H232">
        <f t="shared" si="9"/>
        <v>-319.98</v>
      </c>
      <c r="I232">
        <f t="shared" si="10"/>
        <v>15434.989999999998</v>
      </c>
      <c r="J232">
        <f t="shared" si="11"/>
        <v>0</v>
      </c>
    </row>
    <row r="233" spans="1:10" x14ac:dyDescent="0.3">
      <c r="A233" s="7">
        <v>45744</v>
      </c>
      <c r="B233" t="s">
        <v>24</v>
      </c>
      <c r="C233" t="s">
        <v>271</v>
      </c>
      <c r="D233">
        <v>168</v>
      </c>
      <c r="E233">
        <v>15602.99</v>
      </c>
      <c r="F233" t="s">
        <v>21</v>
      </c>
      <c r="G233" t="s">
        <v>22</v>
      </c>
      <c r="H233">
        <f t="shared" si="9"/>
        <v>168</v>
      </c>
      <c r="I233">
        <f t="shared" si="10"/>
        <v>15602.989999999998</v>
      </c>
      <c r="J233">
        <f t="shared" si="11"/>
        <v>0</v>
      </c>
    </row>
    <row r="234" spans="1:10" x14ac:dyDescent="0.3">
      <c r="A234" s="7">
        <v>45744</v>
      </c>
      <c r="B234" t="s">
        <v>24</v>
      </c>
      <c r="C234" t="s">
        <v>270</v>
      </c>
      <c r="D234">
        <v>126</v>
      </c>
      <c r="E234">
        <v>15728.99</v>
      </c>
      <c r="F234" t="s">
        <v>21</v>
      </c>
      <c r="G234" t="s">
        <v>22</v>
      </c>
      <c r="H234">
        <f t="shared" si="9"/>
        <v>126</v>
      </c>
      <c r="I234">
        <f t="shared" si="10"/>
        <v>15728.989999999998</v>
      </c>
      <c r="J234">
        <f t="shared" si="11"/>
        <v>0</v>
      </c>
    </row>
    <row r="235" spans="1:10" x14ac:dyDescent="0.3">
      <c r="A235" s="7">
        <v>45744</v>
      </c>
      <c r="B235" t="s">
        <v>24</v>
      </c>
      <c r="C235" t="s">
        <v>269</v>
      </c>
      <c r="D235">
        <v>500</v>
      </c>
      <c r="E235">
        <v>16228.99</v>
      </c>
      <c r="F235" t="s">
        <v>21</v>
      </c>
      <c r="G235" t="s">
        <v>22</v>
      </c>
      <c r="H235">
        <f t="shared" si="9"/>
        <v>500</v>
      </c>
      <c r="I235">
        <f t="shared" si="10"/>
        <v>16228.989999999998</v>
      </c>
      <c r="J235">
        <f t="shared" si="11"/>
        <v>0</v>
      </c>
    </row>
    <row r="236" spans="1:10" x14ac:dyDescent="0.3">
      <c r="A236" s="7">
        <v>45744</v>
      </c>
      <c r="B236" t="s">
        <v>24</v>
      </c>
      <c r="C236" t="s">
        <v>268</v>
      </c>
      <c r="D236">
        <v>168</v>
      </c>
      <c r="E236">
        <v>16396.990000000002</v>
      </c>
      <c r="F236" t="s">
        <v>21</v>
      </c>
      <c r="G236" t="s">
        <v>22</v>
      </c>
      <c r="H236">
        <f t="shared" si="9"/>
        <v>168</v>
      </c>
      <c r="I236">
        <f t="shared" si="10"/>
        <v>16396.989999999998</v>
      </c>
      <c r="J236">
        <f t="shared" si="11"/>
        <v>0</v>
      </c>
    </row>
    <row r="237" spans="1:10" x14ac:dyDescent="0.3">
      <c r="A237" s="7">
        <v>45747</v>
      </c>
      <c r="B237" t="s">
        <v>24</v>
      </c>
      <c r="C237" t="s">
        <v>267</v>
      </c>
      <c r="D237">
        <v>108</v>
      </c>
      <c r="E237">
        <v>16504.990000000002</v>
      </c>
      <c r="F237" t="s">
        <v>21</v>
      </c>
      <c r="G237" t="s">
        <v>22</v>
      </c>
      <c r="H237">
        <f t="shared" si="9"/>
        <v>108</v>
      </c>
      <c r="I237">
        <f t="shared" si="10"/>
        <v>16504.989999999998</v>
      </c>
      <c r="J237">
        <f t="shared" si="11"/>
        <v>0</v>
      </c>
    </row>
    <row r="238" spans="1:10" x14ac:dyDescent="0.3">
      <c r="A238" s="7">
        <v>45747</v>
      </c>
      <c r="B238" t="s">
        <v>24</v>
      </c>
      <c r="C238" t="s">
        <v>266</v>
      </c>
      <c r="D238">
        <v>105</v>
      </c>
      <c r="E238">
        <v>16609.990000000002</v>
      </c>
      <c r="F238" t="s">
        <v>21</v>
      </c>
      <c r="G238" t="s">
        <v>22</v>
      </c>
      <c r="H238">
        <f t="shared" si="9"/>
        <v>105</v>
      </c>
      <c r="I238">
        <f t="shared" si="10"/>
        <v>16609.989999999998</v>
      </c>
      <c r="J238">
        <f t="shared" si="11"/>
        <v>0</v>
      </c>
    </row>
    <row r="239" spans="1:10" x14ac:dyDescent="0.3">
      <c r="A239" s="7">
        <v>45747</v>
      </c>
      <c r="B239" t="s">
        <v>24</v>
      </c>
      <c r="C239" t="s">
        <v>265</v>
      </c>
      <c r="D239">
        <v>177</v>
      </c>
      <c r="E239">
        <v>16786.990000000002</v>
      </c>
      <c r="F239" t="s">
        <v>21</v>
      </c>
      <c r="G239" t="s">
        <v>22</v>
      </c>
      <c r="H239">
        <f t="shared" si="9"/>
        <v>177</v>
      </c>
      <c r="I239">
        <f t="shared" si="10"/>
        <v>16786.989999999998</v>
      </c>
      <c r="J239">
        <f t="shared" si="11"/>
        <v>0</v>
      </c>
    </row>
    <row r="240" spans="1:10" x14ac:dyDescent="0.3">
      <c r="A240" s="7">
        <v>45747</v>
      </c>
      <c r="B240" t="s">
        <v>24</v>
      </c>
      <c r="C240" t="s">
        <v>264</v>
      </c>
      <c r="D240">
        <v>54</v>
      </c>
      <c r="E240">
        <v>16840.990000000002</v>
      </c>
      <c r="F240" t="s">
        <v>21</v>
      </c>
      <c r="G240" t="s">
        <v>22</v>
      </c>
      <c r="H240">
        <f t="shared" si="9"/>
        <v>54</v>
      </c>
      <c r="I240">
        <f t="shared" si="10"/>
        <v>16840.989999999998</v>
      </c>
      <c r="J240">
        <f t="shared" si="11"/>
        <v>0</v>
      </c>
    </row>
    <row r="241" spans="1:10" x14ac:dyDescent="0.3">
      <c r="A241" s="7">
        <v>45747</v>
      </c>
      <c r="B241" t="s">
        <v>23</v>
      </c>
      <c r="C241" t="s">
        <v>263</v>
      </c>
      <c r="D241">
        <v>-15</v>
      </c>
      <c r="E241">
        <v>16825.990000000002</v>
      </c>
      <c r="F241" t="s">
        <v>21</v>
      </c>
      <c r="G241" t="s">
        <v>22</v>
      </c>
      <c r="H241">
        <f t="shared" si="9"/>
        <v>-15</v>
      </c>
      <c r="I241">
        <f t="shared" si="10"/>
        <v>16825.989999999998</v>
      </c>
      <c r="J241">
        <f t="shared" si="11"/>
        <v>0</v>
      </c>
    </row>
    <row r="242" spans="1:10" x14ac:dyDescent="0.3">
      <c r="A242" s="7">
        <v>45749</v>
      </c>
      <c r="B242" t="s">
        <v>24</v>
      </c>
      <c r="C242" t="s">
        <v>262</v>
      </c>
      <c r="D242">
        <v>14</v>
      </c>
      <c r="E242">
        <v>16839.990000000002</v>
      </c>
      <c r="F242" t="s">
        <v>21</v>
      </c>
      <c r="G242" t="s">
        <v>22</v>
      </c>
      <c r="H242">
        <f t="shared" si="9"/>
        <v>14</v>
      </c>
      <c r="I242">
        <f t="shared" si="10"/>
        <v>16839.989999999998</v>
      </c>
      <c r="J242">
        <f t="shared" si="11"/>
        <v>0</v>
      </c>
    </row>
    <row r="243" spans="1:10" x14ac:dyDescent="0.3">
      <c r="A243" s="7">
        <v>45750</v>
      </c>
      <c r="B243" t="s">
        <v>23</v>
      </c>
      <c r="C243" t="s">
        <v>261</v>
      </c>
      <c r="D243">
        <v>-135.85</v>
      </c>
      <c r="E243">
        <v>16704.14</v>
      </c>
      <c r="F243" t="s">
        <v>21</v>
      </c>
      <c r="G243" t="s">
        <v>22</v>
      </c>
      <c r="H243">
        <f t="shared" si="9"/>
        <v>-135.85</v>
      </c>
      <c r="I243">
        <f t="shared" si="10"/>
        <v>16704.14</v>
      </c>
      <c r="J243">
        <f t="shared" si="11"/>
        <v>0</v>
      </c>
    </row>
    <row r="244" spans="1:10" x14ac:dyDescent="0.3">
      <c r="A244" s="7">
        <v>45751</v>
      </c>
      <c r="B244" t="s">
        <v>25</v>
      </c>
      <c r="C244">
        <v>605114</v>
      </c>
      <c r="D244">
        <v>275</v>
      </c>
      <c r="E244">
        <v>16979.14</v>
      </c>
      <c r="F244" t="s">
        <v>21</v>
      </c>
      <c r="G244" t="s">
        <v>22</v>
      </c>
      <c r="H244">
        <f t="shared" si="9"/>
        <v>275</v>
      </c>
      <c r="I244">
        <f t="shared" si="10"/>
        <v>16979.14</v>
      </c>
      <c r="J244">
        <f t="shared" si="11"/>
        <v>0</v>
      </c>
    </row>
    <row r="245" spans="1:10" x14ac:dyDescent="0.3">
      <c r="A245" s="7">
        <v>45751</v>
      </c>
      <c r="B245" t="s">
        <v>24</v>
      </c>
      <c r="C245" t="s">
        <v>260</v>
      </c>
      <c r="D245">
        <v>98</v>
      </c>
      <c r="E245">
        <v>17077.14</v>
      </c>
      <c r="F245" t="s">
        <v>21</v>
      </c>
      <c r="G245" t="s">
        <v>22</v>
      </c>
      <c r="H245">
        <f t="shared" si="9"/>
        <v>98</v>
      </c>
      <c r="I245">
        <f t="shared" si="10"/>
        <v>17077.14</v>
      </c>
      <c r="J245">
        <f t="shared" si="11"/>
        <v>0</v>
      </c>
    </row>
    <row r="246" spans="1:10" x14ac:dyDescent="0.3">
      <c r="A246" s="7">
        <v>45751</v>
      </c>
      <c r="B246" t="s">
        <v>24</v>
      </c>
      <c r="C246" t="s">
        <v>259</v>
      </c>
      <c r="D246">
        <v>5</v>
      </c>
      <c r="E246">
        <v>17082.14</v>
      </c>
      <c r="F246" t="s">
        <v>21</v>
      </c>
      <c r="G246" t="s">
        <v>22</v>
      </c>
      <c r="H246">
        <f t="shared" si="9"/>
        <v>5</v>
      </c>
      <c r="I246">
        <f t="shared" si="10"/>
        <v>17082.14</v>
      </c>
      <c r="J246">
        <f t="shared" si="11"/>
        <v>0</v>
      </c>
    </row>
    <row r="247" spans="1:10" x14ac:dyDescent="0.3">
      <c r="A247" s="7">
        <v>45751</v>
      </c>
      <c r="B247" t="s">
        <v>23</v>
      </c>
      <c r="C247" t="s">
        <v>258</v>
      </c>
      <c r="D247">
        <v>-16.8</v>
      </c>
      <c r="E247">
        <v>17065.34</v>
      </c>
      <c r="F247" t="s">
        <v>21</v>
      </c>
      <c r="G247" t="s">
        <v>22</v>
      </c>
      <c r="H247">
        <f t="shared" si="9"/>
        <v>-16.8</v>
      </c>
      <c r="I247">
        <f t="shared" si="10"/>
        <v>17065.34</v>
      </c>
      <c r="J247">
        <f t="shared" si="11"/>
        <v>0</v>
      </c>
    </row>
    <row r="248" spans="1:10" x14ac:dyDescent="0.3">
      <c r="A248" s="7">
        <v>45754</v>
      </c>
      <c r="B248" t="s">
        <v>24</v>
      </c>
      <c r="C248" t="s">
        <v>257</v>
      </c>
      <c r="D248">
        <v>70</v>
      </c>
      <c r="E248">
        <v>17135.34</v>
      </c>
      <c r="F248" t="s">
        <v>21</v>
      </c>
      <c r="G248" t="s">
        <v>22</v>
      </c>
      <c r="H248">
        <f t="shared" si="9"/>
        <v>70</v>
      </c>
      <c r="I248">
        <f t="shared" si="10"/>
        <v>17135.34</v>
      </c>
      <c r="J248">
        <f t="shared" si="11"/>
        <v>0</v>
      </c>
    </row>
    <row r="249" spans="1:10" x14ac:dyDescent="0.3">
      <c r="A249" s="7">
        <v>45754</v>
      </c>
      <c r="B249" t="s">
        <v>24</v>
      </c>
      <c r="C249" t="s">
        <v>256</v>
      </c>
      <c r="D249">
        <v>1000</v>
      </c>
      <c r="E249">
        <v>18135.34</v>
      </c>
      <c r="F249" t="s">
        <v>21</v>
      </c>
      <c r="G249" t="s">
        <v>22</v>
      </c>
      <c r="H249">
        <f t="shared" si="9"/>
        <v>1000</v>
      </c>
      <c r="I249">
        <f t="shared" si="10"/>
        <v>18135.34</v>
      </c>
      <c r="J249">
        <f t="shared" si="11"/>
        <v>0</v>
      </c>
    </row>
    <row r="250" spans="1:10" x14ac:dyDescent="0.3">
      <c r="A250" s="7">
        <v>45754</v>
      </c>
      <c r="B250" t="s">
        <v>24</v>
      </c>
      <c r="C250" t="s">
        <v>255</v>
      </c>
      <c r="D250">
        <v>18</v>
      </c>
      <c r="E250">
        <v>18153.34</v>
      </c>
      <c r="F250" t="s">
        <v>21</v>
      </c>
      <c r="G250" t="s">
        <v>22</v>
      </c>
      <c r="H250">
        <f t="shared" si="9"/>
        <v>18</v>
      </c>
      <c r="I250">
        <f t="shared" si="10"/>
        <v>18153.34</v>
      </c>
      <c r="J250">
        <f t="shared" si="11"/>
        <v>0</v>
      </c>
    </row>
    <row r="251" spans="1:10" x14ac:dyDescent="0.3">
      <c r="A251" s="7">
        <v>45756</v>
      </c>
      <c r="B251" t="s">
        <v>24</v>
      </c>
      <c r="C251" t="s">
        <v>254</v>
      </c>
      <c r="D251">
        <v>27</v>
      </c>
      <c r="E251">
        <v>18180.34</v>
      </c>
      <c r="F251" t="s">
        <v>21</v>
      </c>
      <c r="G251" t="s">
        <v>22</v>
      </c>
      <c r="H251">
        <f t="shared" si="9"/>
        <v>27</v>
      </c>
      <c r="I251">
        <f t="shared" si="10"/>
        <v>18180.34</v>
      </c>
      <c r="J251">
        <f t="shared" si="11"/>
        <v>0</v>
      </c>
    </row>
    <row r="252" spans="1:10" x14ac:dyDescent="0.3">
      <c r="A252" s="7">
        <v>45757</v>
      </c>
      <c r="B252" t="s">
        <v>24</v>
      </c>
      <c r="C252" t="s">
        <v>253</v>
      </c>
      <c r="D252">
        <v>28</v>
      </c>
      <c r="E252">
        <v>18208.34</v>
      </c>
      <c r="F252" t="s">
        <v>21</v>
      </c>
      <c r="G252" t="s">
        <v>22</v>
      </c>
      <c r="H252">
        <f t="shared" si="9"/>
        <v>28</v>
      </c>
      <c r="I252">
        <f t="shared" si="10"/>
        <v>18208.34</v>
      </c>
      <c r="J252">
        <f t="shared" si="11"/>
        <v>0</v>
      </c>
    </row>
    <row r="253" spans="1:10" x14ac:dyDescent="0.3">
      <c r="A253" s="7">
        <v>45758</v>
      </c>
      <c r="B253" t="s">
        <v>24</v>
      </c>
      <c r="C253" t="s">
        <v>252</v>
      </c>
      <c r="D253">
        <v>168</v>
      </c>
      <c r="E253">
        <v>18376.34</v>
      </c>
      <c r="F253" t="s">
        <v>21</v>
      </c>
      <c r="G253" t="s">
        <v>22</v>
      </c>
      <c r="H253">
        <f t="shared" si="9"/>
        <v>168</v>
      </c>
      <c r="I253">
        <f t="shared" si="10"/>
        <v>18376.34</v>
      </c>
      <c r="J253">
        <f t="shared" si="11"/>
        <v>0</v>
      </c>
    </row>
    <row r="254" spans="1:10" x14ac:dyDescent="0.3">
      <c r="A254" s="7">
        <v>45761</v>
      </c>
      <c r="B254" t="s">
        <v>24</v>
      </c>
      <c r="C254" t="s">
        <v>251</v>
      </c>
      <c r="D254">
        <v>700</v>
      </c>
      <c r="E254">
        <v>19076.34</v>
      </c>
      <c r="F254" t="s">
        <v>21</v>
      </c>
      <c r="G254" t="s">
        <v>22</v>
      </c>
      <c r="H254">
        <f t="shared" si="9"/>
        <v>700</v>
      </c>
      <c r="I254">
        <f t="shared" si="10"/>
        <v>19076.34</v>
      </c>
      <c r="J254">
        <f t="shared" si="11"/>
        <v>0</v>
      </c>
    </row>
    <row r="255" spans="1:10" x14ac:dyDescent="0.3">
      <c r="A255" s="7">
        <v>45761</v>
      </c>
      <c r="B255" t="s">
        <v>24</v>
      </c>
      <c r="C255" t="s">
        <v>250</v>
      </c>
      <c r="D255">
        <v>42</v>
      </c>
      <c r="E255">
        <v>19118.34</v>
      </c>
      <c r="F255" t="s">
        <v>21</v>
      </c>
      <c r="G255" t="s">
        <v>22</v>
      </c>
      <c r="H255">
        <f t="shared" si="9"/>
        <v>42</v>
      </c>
      <c r="I255">
        <f t="shared" si="10"/>
        <v>19118.34</v>
      </c>
      <c r="J255">
        <f t="shared" si="11"/>
        <v>0</v>
      </c>
    </row>
    <row r="256" spans="1:10" x14ac:dyDescent="0.3">
      <c r="A256" s="7">
        <v>45761</v>
      </c>
      <c r="B256" t="s">
        <v>24</v>
      </c>
      <c r="C256" t="s">
        <v>249</v>
      </c>
      <c r="D256">
        <v>126</v>
      </c>
      <c r="E256">
        <v>19244.34</v>
      </c>
      <c r="F256" t="s">
        <v>21</v>
      </c>
      <c r="G256" t="s">
        <v>22</v>
      </c>
      <c r="H256">
        <f t="shared" si="9"/>
        <v>126</v>
      </c>
      <c r="I256">
        <f t="shared" si="10"/>
        <v>19244.34</v>
      </c>
      <c r="J256">
        <f t="shared" si="11"/>
        <v>0</v>
      </c>
    </row>
    <row r="257" spans="1:10" x14ac:dyDescent="0.3">
      <c r="A257" s="7">
        <v>45761</v>
      </c>
      <c r="B257" t="s">
        <v>23</v>
      </c>
      <c r="C257" t="s">
        <v>248</v>
      </c>
      <c r="D257">
        <v>-56.27</v>
      </c>
      <c r="E257">
        <v>19188.07</v>
      </c>
      <c r="F257" t="s">
        <v>21</v>
      </c>
      <c r="G257" t="s">
        <v>22</v>
      </c>
      <c r="H257">
        <f t="shared" si="9"/>
        <v>-56.27</v>
      </c>
      <c r="I257">
        <f t="shared" si="10"/>
        <v>19188.07</v>
      </c>
      <c r="J257">
        <f t="shared" si="11"/>
        <v>0</v>
      </c>
    </row>
    <row r="258" spans="1:10" x14ac:dyDescent="0.3">
      <c r="A258" s="7">
        <v>45761</v>
      </c>
      <c r="B258" t="s">
        <v>23</v>
      </c>
      <c r="C258" t="s">
        <v>247</v>
      </c>
      <c r="D258">
        <v>-124.4</v>
      </c>
      <c r="E258">
        <v>19063.669999999998</v>
      </c>
      <c r="F258" t="s">
        <v>21</v>
      </c>
      <c r="G258" t="s">
        <v>22</v>
      </c>
      <c r="H258">
        <f t="shared" ref="H258:H321" si="12">D258</f>
        <v>-124.4</v>
      </c>
      <c r="I258">
        <f t="shared" ref="I258:I321" si="13">I257+H258</f>
        <v>19063.669999999998</v>
      </c>
      <c r="J258">
        <f t="shared" ref="J258:J321" si="14">I258-E258</f>
        <v>0</v>
      </c>
    </row>
    <row r="259" spans="1:10" x14ac:dyDescent="0.3">
      <c r="A259" s="7">
        <v>45761</v>
      </c>
      <c r="B259" t="s">
        <v>23</v>
      </c>
      <c r="C259" t="s">
        <v>246</v>
      </c>
      <c r="D259">
        <v>-22.29</v>
      </c>
      <c r="E259">
        <v>19041.38</v>
      </c>
      <c r="F259" t="s">
        <v>21</v>
      </c>
      <c r="G259" t="s">
        <v>22</v>
      </c>
      <c r="H259">
        <f t="shared" si="12"/>
        <v>-22.29</v>
      </c>
      <c r="I259">
        <f t="shared" si="13"/>
        <v>19041.379999999997</v>
      </c>
      <c r="J259">
        <f t="shared" si="14"/>
        <v>0</v>
      </c>
    </row>
    <row r="260" spans="1:10" x14ac:dyDescent="0.3">
      <c r="A260" s="7">
        <v>45763</v>
      </c>
      <c r="B260" t="s">
        <v>24</v>
      </c>
      <c r="C260" t="s">
        <v>245</v>
      </c>
      <c r="D260">
        <v>1000</v>
      </c>
      <c r="E260">
        <v>20041.38</v>
      </c>
      <c r="F260" t="s">
        <v>21</v>
      </c>
      <c r="G260" t="s">
        <v>22</v>
      </c>
      <c r="H260">
        <f t="shared" si="12"/>
        <v>1000</v>
      </c>
      <c r="I260">
        <f t="shared" si="13"/>
        <v>20041.379999999997</v>
      </c>
      <c r="J260">
        <f t="shared" si="14"/>
        <v>0</v>
      </c>
    </row>
    <row r="261" spans="1:10" x14ac:dyDescent="0.3">
      <c r="A261" s="7">
        <v>45763</v>
      </c>
      <c r="B261" t="s">
        <v>23</v>
      </c>
      <c r="C261" t="s">
        <v>244</v>
      </c>
      <c r="D261">
        <v>-161.66</v>
      </c>
      <c r="E261">
        <v>19879.72</v>
      </c>
      <c r="F261" t="s">
        <v>21</v>
      </c>
      <c r="G261" t="s">
        <v>22</v>
      </c>
      <c r="H261">
        <f t="shared" si="12"/>
        <v>-161.66</v>
      </c>
      <c r="I261">
        <f t="shared" si="13"/>
        <v>19879.719999999998</v>
      </c>
      <c r="J261">
        <f t="shared" si="14"/>
        <v>0</v>
      </c>
    </row>
    <row r="262" spans="1:10" x14ac:dyDescent="0.3">
      <c r="A262" s="7">
        <v>45764</v>
      </c>
      <c r="B262" t="s">
        <v>24</v>
      </c>
      <c r="C262" t="s">
        <v>243</v>
      </c>
      <c r="D262">
        <v>56</v>
      </c>
      <c r="E262">
        <v>19935.72</v>
      </c>
      <c r="F262" t="s">
        <v>21</v>
      </c>
      <c r="G262" t="s">
        <v>22</v>
      </c>
      <c r="H262">
        <f t="shared" si="12"/>
        <v>56</v>
      </c>
      <c r="I262">
        <f t="shared" si="13"/>
        <v>19935.719999999998</v>
      </c>
      <c r="J262">
        <f t="shared" si="14"/>
        <v>0</v>
      </c>
    </row>
    <row r="263" spans="1:10" x14ac:dyDescent="0.3">
      <c r="A263" s="7">
        <v>45764</v>
      </c>
      <c r="B263" t="s">
        <v>23</v>
      </c>
      <c r="C263" t="s">
        <v>222</v>
      </c>
      <c r="D263">
        <v>-2000</v>
      </c>
      <c r="E263">
        <v>17935.72</v>
      </c>
      <c r="F263" t="s">
        <v>21</v>
      </c>
      <c r="G263" t="s">
        <v>22</v>
      </c>
      <c r="H263">
        <f t="shared" si="12"/>
        <v>-2000</v>
      </c>
      <c r="I263">
        <f t="shared" si="13"/>
        <v>17935.719999999998</v>
      </c>
      <c r="J263">
        <f t="shared" si="14"/>
        <v>0</v>
      </c>
    </row>
    <row r="264" spans="1:10" x14ac:dyDescent="0.3">
      <c r="A264" s="7">
        <v>45769</v>
      </c>
      <c r="B264" t="s">
        <v>24</v>
      </c>
      <c r="C264" t="s">
        <v>242</v>
      </c>
      <c r="D264">
        <v>56</v>
      </c>
      <c r="E264">
        <v>17991.72</v>
      </c>
      <c r="F264" t="s">
        <v>21</v>
      </c>
      <c r="G264" t="s">
        <v>22</v>
      </c>
      <c r="H264">
        <f t="shared" si="12"/>
        <v>56</v>
      </c>
      <c r="I264">
        <f t="shared" si="13"/>
        <v>17991.719999999998</v>
      </c>
      <c r="J264">
        <f t="shared" si="14"/>
        <v>0</v>
      </c>
    </row>
    <row r="265" spans="1:10" x14ac:dyDescent="0.3">
      <c r="A265" s="7">
        <v>45769</v>
      </c>
      <c r="B265" t="s">
        <v>24</v>
      </c>
      <c r="C265" t="s">
        <v>241</v>
      </c>
      <c r="D265">
        <v>1318.34</v>
      </c>
      <c r="E265">
        <v>19310.060000000001</v>
      </c>
      <c r="F265" t="s">
        <v>21</v>
      </c>
      <c r="G265" t="s">
        <v>22</v>
      </c>
      <c r="H265">
        <f t="shared" si="12"/>
        <v>1318.34</v>
      </c>
      <c r="I265">
        <f t="shared" si="13"/>
        <v>19310.059999999998</v>
      </c>
      <c r="J265">
        <f t="shared" si="14"/>
        <v>0</v>
      </c>
    </row>
    <row r="266" spans="1:10" x14ac:dyDescent="0.3">
      <c r="A266" s="7">
        <v>45769</v>
      </c>
      <c r="B266" t="s">
        <v>24</v>
      </c>
      <c r="C266" t="s">
        <v>240</v>
      </c>
      <c r="D266">
        <v>112</v>
      </c>
      <c r="E266">
        <v>19422.060000000001</v>
      </c>
      <c r="F266" t="s">
        <v>21</v>
      </c>
      <c r="G266" t="s">
        <v>22</v>
      </c>
      <c r="H266">
        <f t="shared" si="12"/>
        <v>112</v>
      </c>
      <c r="I266">
        <f t="shared" si="13"/>
        <v>19422.059999999998</v>
      </c>
      <c r="J266">
        <f t="shared" si="14"/>
        <v>0</v>
      </c>
    </row>
    <row r="267" spans="1:10" x14ac:dyDescent="0.3">
      <c r="A267" s="7">
        <v>45771</v>
      </c>
      <c r="B267" t="s">
        <v>24</v>
      </c>
      <c r="C267" t="s">
        <v>239</v>
      </c>
      <c r="D267">
        <v>400</v>
      </c>
      <c r="E267">
        <v>19822.060000000001</v>
      </c>
      <c r="F267" t="s">
        <v>21</v>
      </c>
      <c r="G267" t="s">
        <v>22</v>
      </c>
      <c r="H267">
        <f t="shared" si="12"/>
        <v>400</v>
      </c>
      <c r="I267">
        <f t="shared" si="13"/>
        <v>19822.059999999998</v>
      </c>
      <c r="J267">
        <f t="shared" si="14"/>
        <v>0</v>
      </c>
    </row>
    <row r="268" spans="1:10" x14ac:dyDescent="0.3">
      <c r="A268" s="7">
        <v>45771</v>
      </c>
      <c r="B268" t="s">
        <v>20</v>
      </c>
      <c r="C268" t="s">
        <v>238</v>
      </c>
      <c r="D268">
        <v>-36.47</v>
      </c>
      <c r="E268">
        <v>19785.59</v>
      </c>
      <c r="F268" t="s">
        <v>21</v>
      </c>
      <c r="G268" t="s">
        <v>22</v>
      </c>
      <c r="H268">
        <f t="shared" si="12"/>
        <v>-36.47</v>
      </c>
      <c r="I268">
        <f t="shared" si="13"/>
        <v>19785.589999999997</v>
      </c>
      <c r="J268">
        <f t="shared" si="14"/>
        <v>0</v>
      </c>
    </row>
    <row r="269" spans="1:10" x14ac:dyDescent="0.3">
      <c r="A269" s="7">
        <v>45772</v>
      </c>
      <c r="B269" t="s">
        <v>24</v>
      </c>
      <c r="C269" t="s">
        <v>237</v>
      </c>
      <c r="D269">
        <v>588</v>
      </c>
      <c r="E269">
        <v>20373.59</v>
      </c>
      <c r="F269" t="s">
        <v>21</v>
      </c>
      <c r="G269" t="s">
        <v>22</v>
      </c>
      <c r="H269">
        <f t="shared" si="12"/>
        <v>588</v>
      </c>
      <c r="I269">
        <f t="shared" si="13"/>
        <v>20373.589999999997</v>
      </c>
      <c r="J269">
        <f t="shared" si="14"/>
        <v>0</v>
      </c>
    </row>
    <row r="270" spans="1:10" x14ac:dyDescent="0.3">
      <c r="A270" s="7">
        <v>45775</v>
      </c>
      <c r="B270" t="s">
        <v>24</v>
      </c>
      <c r="C270" t="s">
        <v>236</v>
      </c>
      <c r="D270">
        <v>124.36</v>
      </c>
      <c r="E270">
        <v>20497.95</v>
      </c>
      <c r="F270" t="s">
        <v>21</v>
      </c>
      <c r="G270" t="s">
        <v>22</v>
      </c>
      <c r="H270">
        <f t="shared" si="12"/>
        <v>124.36</v>
      </c>
      <c r="I270">
        <f t="shared" si="13"/>
        <v>20497.949999999997</v>
      </c>
      <c r="J270">
        <f t="shared" si="14"/>
        <v>0</v>
      </c>
    </row>
    <row r="271" spans="1:10" x14ac:dyDescent="0.3">
      <c r="A271" s="7">
        <v>45775</v>
      </c>
      <c r="B271" t="s">
        <v>23</v>
      </c>
      <c r="C271" t="s">
        <v>235</v>
      </c>
      <c r="D271">
        <v>98</v>
      </c>
      <c r="E271">
        <v>20595.95</v>
      </c>
      <c r="F271" t="s">
        <v>21</v>
      </c>
      <c r="G271" t="s">
        <v>22</v>
      </c>
      <c r="H271">
        <f t="shared" si="12"/>
        <v>98</v>
      </c>
      <c r="I271">
        <f t="shared" si="13"/>
        <v>20595.949999999997</v>
      </c>
      <c r="J271">
        <f t="shared" si="14"/>
        <v>0</v>
      </c>
    </row>
    <row r="272" spans="1:10" x14ac:dyDescent="0.3">
      <c r="A272" s="7">
        <v>45775</v>
      </c>
      <c r="B272" t="s">
        <v>23</v>
      </c>
      <c r="C272" t="s">
        <v>234</v>
      </c>
      <c r="D272">
        <v>84</v>
      </c>
      <c r="E272">
        <v>20679.95</v>
      </c>
      <c r="F272" t="s">
        <v>21</v>
      </c>
      <c r="G272" t="s">
        <v>22</v>
      </c>
      <c r="H272">
        <f t="shared" si="12"/>
        <v>84</v>
      </c>
      <c r="I272">
        <f t="shared" si="13"/>
        <v>20679.949999999997</v>
      </c>
      <c r="J272">
        <f t="shared" si="14"/>
        <v>0</v>
      </c>
    </row>
    <row r="273" spans="1:10" x14ac:dyDescent="0.3">
      <c r="A273" s="7">
        <v>45776</v>
      </c>
      <c r="B273" t="s">
        <v>23</v>
      </c>
      <c r="C273" t="s">
        <v>233</v>
      </c>
      <c r="D273">
        <v>-12.29</v>
      </c>
      <c r="E273">
        <v>20667.66</v>
      </c>
      <c r="F273" t="s">
        <v>21</v>
      </c>
      <c r="G273" t="s">
        <v>22</v>
      </c>
      <c r="H273">
        <f t="shared" si="12"/>
        <v>-12.29</v>
      </c>
      <c r="I273">
        <f t="shared" si="13"/>
        <v>20667.659999999996</v>
      </c>
      <c r="J273">
        <f t="shared" si="14"/>
        <v>0</v>
      </c>
    </row>
    <row r="274" spans="1:10" x14ac:dyDescent="0.3">
      <c r="A274" s="7">
        <v>45776</v>
      </c>
      <c r="B274" t="s">
        <v>23</v>
      </c>
      <c r="C274" t="s">
        <v>232</v>
      </c>
      <c r="D274">
        <v>-14.19</v>
      </c>
      <c r="E274">
        <v>20653.47</v>
      </c>
      <c r="F274" t="s">
        <v>21</v>
      </c>
      <c r="G274" t="s">
        <v>22</v>
      </c>
      <c r="H274">
        <f t="shared" si="12"/>
        <v>-14.19</v>
      </c>
      <c r="I274">
        <f t="shared" si="13"/>
        <v>20653.469999999998</v>
      </c>
      <c r="J274">
        <f t="shared" si="14"/>
        <v>0</v>
      </c>
    </row>
    <row r="275" spans="1:10" x14ac:dyDescent="0.3">
      <c r="A275" s="7">
        <v>45776</v>
      </c>
      <c r="B275" t="s">
        <v>23</v>
      </c>
      <c r="C275" t="s">
        <v>231</v>
      </c>
      <c r="D275">
        <v>-129.13999999999999</v>
      </c>
      <c r="E275">
        <v>20524.330000000002</v>
      </c>
      <c r="F275" t="s">
        <v>21</v>
      </c>
      <c r="G275" t="s">
        <v>22</v>
      </c>
      <c r="H275">
        <f t="shared" si="12"/>
        <v>-129.13999999999999</v>
      </c>
      <c r="I275">
        <f t="shared" si="13"/>
        <v>20524.329999999998</v>
      </c>
      <c r="J275">
        <f t="shared" si="14"/>
        <v>0</v>
      </c>
    </row>
    <row r="276" spans="1:10" x14ac:dyDescent="0.3">
      <c r="A276" s="7">
        <v>45778</v>
      </c>
      <c r="B276" t="s">
        <v>24</v>
      </c>
      <c r="C276" t="s">
        <v>230</v>
      </c>
      <c r="D276">
        <v>28</v>
      </c>
      <c r="E276">
        <v>20552.330000000002</v>
      </c>
      <c r="F276" t="s">
        <v>21</v>
      </c>
      <c r="G276" t="s">
        <v>22</v>
      </c>
      <c r="H276">
        <f t="shared" si="12"/>
        <v>28</v>
      </c>
      <c r="I276">
        <f t="shared" si="13"/>
        <v>20552.329999999998</v>
      </c>
      <c r="J276">
        <f t="shared" si="14"/>
        <v>0</v>
      </c>
    </row>
    <row r="277" spans="1:10" x14ac:dyDescent="0.3">
      <c r="A277" s="7">
        <v>45778</v>
      </c>
      <c r="B277" t="s">
        <v>24</v>
      </c>
      <c r="C277" t="s">
        <v>229</v>
      </c>
      <c r="D277">
        <v>28</v>
      </c>
      <c r="E277">
        <v>20580.330000000002</v>
      </c>
      <c r="F277" t="s">
        <v>21</v>
      </c>
      <c r="G277" t="s">
        <v>22</v>
      </c>
      <c r="H277">
        <f t="shared" si="12"/>
        <v>28</v>
      </c>
      <c r="I277">
        <f t="shared" si="13"/>
        <v>20580.329999999998</v>
      </c>
      <c r="J277">
        <f t="shared" si="14"/>
        <v>0</v>
      </c>
    </row>
    <row r="278" spans="1:10" x14ac:dyDescent="0.3">
      <c r="A278" s="7">
        <v>45778</v>
      </c>
      <c r="B278" t="s">
        <v>24</v>
      </c>
      <c r="C278" t="s">
        <v>228</v>
      </c>
      <c r="D278">
        <v>70</v>
      </c>
      <c r="E278">
        <v>20650.330000000002</v>
      </c>
      <c r="F278" t="s">
        <v>21</v>
      </c>
      <c r="G278" t="s">
        <v>22</v>
      </c>
      <c r="H278">
        <f t="shared" si="12"/>
        <v>70</v>
      </c>
      <c r="I278">
        <f t="shared" si="13"/>
        <v>20650.329999999998</v>
      </c>
      <c r="J278">
        <f t="shared" si="14"/>
        <v>0</v>
      </c>
    </row>
    <row r="279" spans="1:10" x14ac:dyDescent="0.3">
      <c r="A279" s="7">
        <v>45778</v>
      </c>
      <c r="B279" t="s">
        <v>23</v>
      </c>
      <c r="C279" t="s">
        <v>227</v>
      </c>
      <c r="D279">
        <v>-24</v>
      </c>
      <c r="E279">
        <v>20626.330000000002</v>
      </c>
      <c r="F279" t="s">
        <v>21</v>
      </c>
      <c r="G279" t="s">
        <v>22</v>
      </c>
      <c r="H279">
        <f t="shared" si="12"/>
        <v>-24</v>
      </c>
      <c r="I279">
        <f t="shared" si="13"/>
        <v>20626.329999999998</v>
      </c>
      <c r="J279">
        <f t="shared" si="14"/>
        <v>0</v>
      </c>
    </row>
    <row r="280" spans="1:10" x14ac:dyDescent="0.3">
      <c r="A280" s="7">
        <v>45783</v>
      </c>
      <c r="B280" t="s">
        <v>24</v>
      </c>
      <c r="C280" t="s">
        <v>226</v>
      </c>
      <c r="D280">
        <v>56</v>
      </c>
      <c r="E280">
        <v>20682.330000000002</v>
      </c>
      <c r="F280" t="s">
        <v>21</v>
      </c>
      <c r="G280" t="s">
        <v>22</v>
      </c>
      <c r="H280">
        <f t="shared" si="12"/>
        <v>56</v>
      </c>
      <c r="I280">
        <f t="shared" si="13"/>
        <v>20682.329999999998</v>
      </c>
      <c r="J280">
        <f t="shared" si="14"/>
        <v>0</v>
      </c>
    </row>
    <row r="281" spans="1:10" x14ac:dyDescent="0.3">
      <c r="A281" s="7">
        <v>45783</v>
      </c>
      <c r="B281" t="s">
        <v>24</v>
      </c>
      <c r="C281" t="s">
        <v>225</v>
      </c>
      <c r="D281">
        <v>42</v>
      </c>
      <c r="E281">
        <v>20724.330000000002</v>
      </c>
      <c r="F281" t="s">
        <v>21</v>
      </c>
      <c r="G281" t="s">
        <v>22</v>
      </c>
      <c r="H281">
        <f t="shared" si="12"/>
        <v>42</v>
      </c>
      <c r="I281">
        <f t="shared" si="13"/>
        <v>20724.329999999998</v>
      </c>
      <c r="J281">
        <f t="shared" si="14"/>
        <v>0</v>
      </c>
    </row>
    <row r="282" spans="1:10" x14ac:dyDescent="0.3">
      <c r="A282" s="7">
        <v>45783</v>
      </c>
      <c r="B282" t="s">
        <v>24</v>
      </c>
      <c r="C282" t="s">
        <v>224</v>
      </c>
      <c r="D282">
        <v>5</v>
      </c>
      <c r="E282">
        <v>20729.330000000002</v>
      </c>
      <c r="F282" t="s">
        <v>21</v>
      </c>
      <c r="G282" t="s">
        <v>22</v>
      </c>
      <c r="H282">
        <f t="shared" si="12"/>
        <v>5</v>
      </c>
      <c r="I282">
        <f t="shared" si="13"/>
        <v>20729.329999999998</v>
      </c>
      <c r="J282">
        <f t="shared" si="14"/>
        <v>0</v>
      </c>
    </row>
    <row r="283" spans="1:10" x14ac:dyDescent="0.3">
      <c r="A283" s="7">
        <v>45783</v>
      </c>
      <c r="B283" t="s">
        <v>24</v>
      </c>
      <c r="C283" t="s">
        <v>223</v>
      </c>
      <c r="D283">
        <v>56</v>
      </c>
      <c r="E283">
        <v>20785.330000000002</v>
      </c>
      <c r="F283" t="s">
        <v>21</v>
      </c>
      <c r="G283" t="s">
        <v>22</v>
      </c>
      <c r="H283">
        <f t="shared" si="12"/>
        <v>56</v>
      </c>
      <c r="I283">
        <f t="shared" si="13"/>
        <v>20785.329999999998</v>
      </c>
      <c r="J283">
        <f t="shared" si="14"/>
        <v>0</v>
      </c>
    </row>
    <row r="284" spans="1:10" x14ac:dyDescent="0.3">
      <c r="A284" s="7">
        <v>45783</v>
      </c>
      <c r="B284" t="s">
        <v>24</v>
      </c>
      <c r="C284" t="s">
        <v>34</v>
      </c>
      <c r="D284">
        <v>320</v>
      </c>
      <c r="E284">
        <v>21105.33</v>
      </c>
      <c r="F284" t="s">
        <v>21</v>
      </c>
      <c r="G284" t="s">
        <v>22</v>
      </c>
      <c r="H284">
        <f t="shared" si="12"/>
        <v>320</v>
      </c>
      <c r="I284">
        <f t="shared" si="13"/>
        <v>21105.329999999998</v>
      </c>
      <c r="J284">
        <f t="shared" si="14"/>
        <v>0</v>
      </c>
    </row>
    <row r="285" spans="1:10" x14ac:dyDescent="0.3">
      <c r="A285" s="7">
        <v>45783</v>
      </c>
      <c r="B285" t="s">
        <v>23</v>
      </c>
      <c r="C285" t="s">
        <v>222</v>
      </c>
      <c r="D285">
        <v>-1439.66</v>
      </c>
      <c r="E285">
        <v>19665.669999999998</v>
      </c>
      <c r="F285" t="s">
        <v>21</v>
      </c>
      <c r="G285" t="s">
        <v>22</v>
      </c>
      <c r="H285">
        <f t="shared" si="12"/>
        <v>-1439.66</v>
      </c>
      <c r="I285">
        <f t="shared" si="13"/>
        <v>19665.669999999998</v>
      </c>
      <c r="J285">
        <f t="shared" si="14"/>
        <v>0</v>
      </c>
    </row>
    <row r="286" spans="1:10" x14ac:dyDescent="0.3">
      <c r="A286" s="7">
        <v>45783</v>
      </c>
      <c r="B286" t="s">
        <v>23</v>
      </c>
      <c r="C286" t="s">
        <v>221</v>
      </c>
      <c r="D286">
        <v>-25.44</v>
      </c>
      <c r="E286">
        <v>19640.23</v>
      </c>
      <c r="F286" t="s">
        <v>21</v>
      </c>
      <c r="G286" t="s">
        <v>22</v>
      </c>
      <c r="H286">
        <f t="shared" si="12"/>
        <v>-25.44</v>
      </c>
      <c r="I286">
        <f t="shared" si="13"/>
        <v>19640.23</v>
      </c>
      <c r="J286">
        <f t="shared" si="14"/>
        <v>0</v>
      </c>
    </row>
    <row r="287" spans="1:10" x14ac:dyDescent="0.3">
      <c r="A287" s="7">
        <v>45783</v>
      </c>
      <c r="B287" t="s">
        <v>23</v>
      </c>
      <c r="C287" t="s">
        <v>220</v>
      </c>
      <c r="D287">
        <v>-60</v>
      </c>
      <c r="E287">
        <v>19580.23</v>
      </c>
      <c r="F287" t="s">
        <v>21</v>
      </c>
      <c r="G287" t="s">
        <v>22</v>
      </c>
      <c r="H287">
        <f t="shared" si="12"/>
        <v>-60</v>
      </c>
      <c r="I287">
        <f t="shared" si="13"/>
        <v>19580.23</v>
      </c>
      <c r="J287">
        <f t="shared" si="14"/>
        <v>0</v>
      </c>
    </row>
    <row r="288" spans="1:10" x14ac:dyDescent="0.3">
      <c r="A288" s="7">
        <v>45783</v>
      </c>
      <c r="B288" t="s">
        <v>23</v>
      </c>
      <c r="C288" t="s">
        <v>219</v>
      </c>
      <c r="D288">
        <v>-593.1</v>
      </c>
      <c r="E288">
        <v>18987.13</v>
      </c>
      <c r="F288" t="s">
        <v>21</v>
      </c>
      <c r="G288" t="s">
        <v>22</v>
      </c>
      <c r="H288">
        <f t="shared" si="12"/>
        <v>-593.1</v>
      </c>
      <c r="I288">
        <f t="shared" si="13"/>
        <v>18987.13</v>
      </c>
      <c r="J288">
        <f t="shared" si="14"/>
        <v>0</v>
      </c>
    </row>
    <row r="289" spans="1:10" x14ac:dyDescent="0.3">
      <c r="A289" s="7">
        <v>45783</v>
      </c>
      <c r="B289" t="s">
        <v>23</v>
      </c>
      <c r="C289" t="s">
        <v>218</v>
      </c>
      <c r="D289">
        <v>-1439.66</v>
      </c>
      <c r="E289">
        <v>17547.47</v>
      </c>
      <c r="F289" t="s">
        <v>21</v>
      </c>
      <c r="G289" t="s">
        <v>22</v>
      </c>
      <c r="H289">
        <f t="shared" si="12"/>
        <v>-1439.66</v>
      </c>
      <c r="I289">
        <f t="shared" si="13"/>
        <v>17547.47</v>
      </c>
      <c r="J289">
        <f t="shared" si="14"/>
        <v>0</v>
      </c>
    </row>
    <row r="290" spans="1:10" x14ac:dyDescent="0.3">
      <c r="A290" s="7">
        <v>45783</v>
      </c>
      <c r="B290" t="s">
        <v>23</v>
      </c>
      <c r="C290" t="s">
        <v>217</v>
      </c>
      <c r="D290">
        <v>-315.14999999999998</v>
      </c>
      <c r="E290">
        <v>17232.32</v>
      </c>
      <c r="F290" t="s">
        <v>21</v>
      </c>
      <c r="G290" t="s">
        <v>22</v>
      </c>
      <c r="H290">
        <f t="shared" si="12"/>
        <v>-315.14999999999998</v>
      </c>
      <c r="I290">
        <f t="shared" si="13"/>
        <v>17232.32</v>
      </c>
      <c r="J290">
        <f t="shared" si="14"/>
        <v>0</v>
      </c>
    </row>
    <row r="291" spans="1:10" x14ac:dyDescent="0.3">
      <c r="A291" s="7">
        <v>45784</v>
      </c>
      <c r="B291" t="s">
        <v>24</v>
      </c>
      <c r="C291" t="s">
        <v>216</v>
      </c>
      <c r="D291">
        <v>75</v>
      </c>
      <c r="E291">
        <v>17307.32</v>
      </c>
      <c r="F291" t="s">
        <v>21</v>
      </c>
      <c r="G291" t="s">
        <v>22</v>
      </c>
      <c r="H291">
        <f t="shared" si="12"/>
        <v>75</v>
      </c>
      <c r="I291">
        <f t="shared" si="13"/>
        <v>17307.32</v>
      </c>
      <c r="J291">
        <f t="shared" si="14"/>
        <v>0</v>
      </c>
    </row>
    <row r="292" spans="1:10" x14ac:dyDescent="0.3">
      <c r="A292" s="7">
        <v>45784</v>
      </c>
      <c r="B292" t="s">
        <v>23</v>
      </c>
      <c r="C292" t="s">
        <v>215</v>
      </c>
      <c r="D292">
        <v>70</v>
      </c>
      <c r="E292">
        <v>17377.32</v>
      </c>
      <c r="F292" t="s">
        <v>21</v>
      </c>
      <c r="G292" t="s">
        <v>22</v>
      </c>
      <c r="H292">
        <f t="shared" si="12"/>
        <v>70</v>
      </c>
      <c r="I292">
        <f t="shared" si="13"/>
        <v>17377.32</v>
      </c>
      <c r="J292">
        <f t="shared" si="14"/>
        <v>0</v>
      </c>
    </row>
    <row r="293" spans="1:10" x14ac:dyDescent="0.3">
      <c r="A293" s="7">
        <v>45784</v>
      </c>
      <c r="B293" t="s">
        <v>24</v>
      </c>
      <c r="C293" t="s">
        <v>124</v>
      </c>
      <c r="D293">
        <v>12.5</v>
      </c>
      <c r="E293">
        <v>17389.82</v>
      </c>
      <c r="F293" t="s">
        <v>21</v>
      </c>
      <c r="G293" t="s">
        <v>22</v>
      </c>
      <c r="H293">
        <f t="shared" si="12"/>
        <v>12.5</v>
      </c>
      <c r="I293">
        <f t="shared" si="13"/>
        <v>17389.82</v>
      </c>
      <c r="J293">
        <f t="shared" si="14"/>
        <v>0</v>
      </c>
    </row>
    <row r="294" spans="1:10" x14ac:dyDescent="0.3">
      <c r="A294" s="7">
        <v>45784</v>
      </c>
      <c r="B294" t="s">
        <v>24</v>
      </c>
      <c r="C294" t="s">
        <v>124</v>
      </c>
      <c r="D294">
        <v>100.22</v>
      </c>
      <c r="E294">
        <v>17490.04</v>
      </c>
      <c r="F294" t="s">
        <v>21</v>
      </c>
      <c r="G294" t="s">
        <v>22</v>
      </c>
      <c r="H294">
        <f t="shared" si="12"/>
        <v>100.22</v>
      </c>
      <c r="I294">
        <f t="shared" si="13"/>
        <v>17490.04</v>
      </c>
      <c r="J294">
        <f t="shared" si="14"/>
        <v>0</v>
      </c>
    </row>
    <row r="295" spans="1:10" x14ac:dyDescent="0.3">
      <c r="A295" s="7">
        <v>45786</v>
      </c>
      <c r="B295" t="s">
        <v>24</v>
      </c>
      <c r="C295" t="s">
        <v>214</v>
      </c>
      <c r="D295">
        <v>40</v>
      </c>
      <c r="E295">
        <v>17530.04</v>
      </c>
      <c r="F295" t="s">
        <v>21</v>
      </c>
      <c r="G295" t="s">
        <v>22</v>
      </c>
      <c r="H295">
        <f t="shared" si="12"/>
        <v>40</v>
      </c>
      <c r="I295">
        <f t="shared" si="13"/>
        <v>17530.04</v>
      </c>
      <c r="J295">
        <f t="shared" si="14"/>
        <v>0</v>
      </c>
    </row>
    <row r="296" spans="1:10" x14ac:dyDescent="0.3">
      <c r="A296" s="7">
        <v>45786</v>
      </c>
      <c r="B296" t="s">
        <v>23</v>
      </c>
      <c r="C296" t="s">
        <v>213</v>
      </c>
      <c r="D296">
        <v>-10.47</v>
      </c>
      <c r="E296">
        <v>17519.57</v>
      </c>
      <c r="F296" t="s">
        <v>21</v>
      </c>
      <c r="G296" t="s">
        <v>22</v>
      </c>
      <c r="H296">
        <f t="shared" si="12"/>
        <v>-10.47</v>
      </c>
      <c r="I296">
        <f t="shared" si="13"/>
        <v>17519.57</v>
      </c>
      <c r="J296">
        <f t="shared" si="14"/>
        <v>0</v>
      </c>
    </row>
    <row r="297" spans="1:10" x14ac:dyDescent="0.3">
      <c r="A297" s="7">
        <v>45789</v>
      </c>
      <c r="B297" t="s">
        <v>24</v>
      </c>
      <c r="C297" t="s">
        <v>212</v>
      </c>
      <c r="D297">
        <v>210</v>
      </c>
      <c r="E297">
        <v>17729.57</v>
      </c>
      <c r="F297" t="s">
        <v>21</v>
      </c>
      <c r="G297" t="s">
        <v>22</v>
      </c>
      <c r="H297">
        <f t="shared" si="12"/>
        <v>210</v>
      </c>
      <c r="I297">
        <f t="shared" si="13"/>
        <v>17729.57</v>
      </c>
      <c r="J297">
        <f t="shared" si="14"/>
        <v>0</v>
      </c>
    </row>
    <row r="298" spans="1:10" x14ac:dyDescent="0.3">
      <c r="A298" s="7">
        <v>45789</v>
      </c>
      <c r="B298" t="s">
        <v>24</v>
      </c>
      <c r="C298" t="s">
        <v>211</v>
      </c>
      <c r="D298">
        <v>238</v>
      </c>
      <c r="E298">
        <v>17967.57</v>
      </c>
      <c r="F298" t="s">
        <v>21</v>
      </c>
      <c r="G298" t="s">
        <v>22</v>
      </c>
      <c r="H298">
        <f t="shared" si="12"/>
        <v>238</v>
      </c>
      <c r="I298">
        <f t="shared" si="13"/>
        <v>17967.57</v>
      </c>
      <c r="J298">
        <f t="shared" si="14"/>
        <v>0</v>
      </c>
    </row>
    <row r="299" spans="1:10" x14ac:dyDescent="0.3">
      <c r="A299" s="7">
        <v>45789</v>
      </c>
      <c r="B299" t="s">
        <v>24</v>
      </c>
      <c r="C299" t="s">
        <v>210</v>
      </c>
      <c r="D299">
        <v>28</v>
      </c>
      <c r="E299">
        <v>17995.57</v>
      </c>
      <c r="F299" t="s">
        <v>21</v>
      </c>
      <c r="G299" t="s">
        <v>22</v>
      </c>
      <c r="H299">
        <f t="shared" si="12"/>
        <v>28</v>
      </c>
      <c r="I299">
        <f t="shared" si="13"/>
        <v>17995.57</v>
      </c>
      <c r="J299">
        <f t="shared" si="14"/>
        <v>0</v>
      </c>
    </row>
    <row r="300" spans="1:10" x14ac:dyDescent="0.3">
      <c r="A300" s="7">
        <v>45789</v>
      </c>
      <c r="B300" t="s">
        <v>23</v>
      </c>
      <c r="C300" t="s">
        <v>209</v>
      </c>
      <c r="D300">
        <v>14</v>
      </c>
      <c r="E300">
        <v>18009.57</v>
      </c>
      <c r="F300" t="s">
        <v>21</v>
      </c>
      <c r="G300" t="s">
        <v>22</v>
      </c>
      <c r="H300">
        <f t="shared" si="12"/>
        <v>14</v>
      </c>
      <c r="I300">
        <f t="shared" si="13"/>
        <v>18009.57</v>
      </c>
      <c r="J300">
        <f t="shared" si="14"/>
        <v>0</v>
      </c>
    </row>
    <row r="301" spans="1:10" x14ac:dyDescent="0.3">
      <c r="A301" s="7">
        <v>45789</v>
      </c>
      <c r="B301" t="s">
        <v>23</v>
      </c>
      <c r="C301" t="s">
        <v>208</v>
      </c>
      <c r="D301">
        <v>84</v>
      </c>
      <c r="E301">
        <v>18093.57</v>
      </c>
      <c r="F301" t="s">
        <v>21</v>
      </c>
      <c r="G301" t="s">
        <v>22</v>
      </c>
      <c r="H301">
        <f t="shared" si="12"/>
        <v>84</v>
      </c>
      <c r="I301">
        <f t="shared" si="13"/>
        <v>18093.57</v>
      </c>
      <c r="J301">
        <f t="shared" si="14"/>
        <v>0</v>
      </c>
    </row>
    <row r="302" spans="1:10" x14ac:dyDescent="0.3">
      <c r="A302" s="7">
        <v>45796</v>
      </c>
      <c r="B302" t="s">
        <v>24</v>
      </c>
      <c r="C302" t="s">
        <v>207</v>
      </c>
      <c r="D302">
        <v>56</v>
      </c>
      <c r="E302">
        <v>18149.57</v>
      </c>
      <c r="F302" t="s">
        <v>21</v>
      </c>
      <c r="G302" t="s">
        <v>22</v>
      </c>
      <c r="H302">
        <f t="shared" si="12"/>
        <v>56</v>
      </c>
      <c r="I302">
        <f t="shared" si="13"/>
        <v>18149.57</v>
      </c>
      <c r="J302">
        <f t="shared" si="14"/>
        <v>0</v>
      </c>
    </row>
    <row r="303" spans="1:10" x14ac:dyDescent="0.3">
      <c r="A303" s="7">
        <v>45796</v>
      </c>
      <c r="B303" t="s">
        <v>24</v>
      </c>
      <c r="C303" t="s">
        <v>206</v>
      </c>
      <c r="D303">
        <v>56</v>
      </c>
      <c r="E303">
        <v>18205.57</v>
      </c>
      <c r="F303" t="s">
        <v>21</v>
      </c>
      <c r="G303" t="s">
        <v>22</v>
      </c>
      <c r="H303">
        <f t="shared" si="12"/>
        <v>56</v>
      </c>
      <c r="I303">
        <f t="shared" si="13"/>
        <v>18205.57</v>
      </c>
      <c r="J303">
        <f t="shared" si="14"/>
        <v>0</v>
      </c>
    </row>
    <row r="304" spans="1:10" x14ac:dyDescent="0.3">
      <c r="A304" s="7">
        <v>45796</v>
      </c>
      <c r="B304" t="s">
        <v>25</v>
      </c>
      <c r="C304">
        <v>100991</v>
      </c>
      <c r="D304">
        <v>4925</v>
      </c>
      <c r="E304">
        <v>23130.57</v>
      </c>
      <c r="F304" t="s">
        <v>21</v>
      </c>
      <c r="G304" t="s">
        <v>22</v>
      </c>
      <c r="H304">
        <f t="shared" si="12"/>
        <v>4925</v>
      </c>
      <c r="I304">
        <f t="shared" si="13"/>
        <v>23130.57</v>
      </c>
      <c r="J304">
        <f t="shared" si="14"/>
        <v>0</v>
      </c>
    </row>
    <row r="305" spans="1:10" x14ac:dyDescent="0.3">
      <c r="A305" s="7">
        <v>45796</v>
      </c>
      <c r="B305" t="s">
        <v>23</v>
      </c>
      <c r="C305" t="s">
        <v>205</v>
      </c>
      <c r="D305">
        <v>-100</v>
      </c>
      <c r="E305">
        <v>23030.57</v>
      </c>
      <c r="F305" t="s">
        <v>21</v>
      </c>
      <c r="G305" t="s">
        <v>22</v>
      </c>
      <c r="H305">
        <f t="shared" si="12"/>
        <v>-100</v>
      </c>
      <c r="I305">
        <f t="shared" si="13"/>
        <v>23030.57</v>
      </c>
      <c r="J305">
        <f t="shared" si="14"/>
        <v>0</v>
      </c>
    </row>
    <row r="306" spans="1:10" x14ac:dyDescent="0.3">
      <c r="A306" s="7">
        <v>45796</v>
      </c>
      <c r="B306" t="s">
        <v>23</v>
      </c>
      <c r="C306" t="s">
        <v>204</v>
      </c>
      <c r="D306">
        <v>-478.54</v>
      </c>
      <c r="E306">
        <v>22552.03</v>
      </c>
      <c r="F306" t="s">
        <v>21</v>
      </c>
      <c r="G306" t="s">
        <v>22</v>
      </c>
      <c r="H306">
        <f t="shared" si="12"/>
        <v>-478.54</v>
      </c>
      <c r="I306">
        <f t="shared" si="13"/>
        <v>22552.03</v>
      </c>
      <c r="J306">
        <f t="shared" si="14"/>
        <v>0</v>
      </c>
    </row>
    <row r="307" spans="1:10" x14ac:dyDescent="0.3">
      <c r="A307" s="7">
        <v>45798</v>
      </c>
      <c r="B307" t="s">
        <v>23</v>
      </c>
      <c r="C307" t="s">
        <v>203</v>
      </c>
      <c r="D307">
        <v>28</v>
      </c>
      <c r="E307">
        <v>22580.03</v>
      </c>
      <c r="F307" t="s">
        <v>21</v>
      </c>
      <c r="G307" t="s">
        <v>22</v>
      </c>
      <c r="H307">
        <f t="shared" si="12"/>
        <v>28</v>
      </c>
      <c r="I307">
        <f t="shared" si="13"/>
        <v>22580.03</v>
      </c>
      <c r="J307">
        <f t="shared" si="14"/>
        <v>0</v>
      </c>
    </row>
    <row r="308" spans="1:10" x14ac:dyDescent="0.3">
      <c r="A308" s="7">
        <v>45798</v>
      </c>
      <c r="B308" t="s">
        <v>23</v>
      </c>
      <c r="C308" t="s">
        <v>202</v>
      </c>
      <c r="D308">
        <v>-100.01</v>
      </c>
      <c r="E308">
        <v>22480.02</v>
      </c>
      <c r="F308" t="s">
        <v>21</v>
      </c>
      <c r="G308" t="s">
        <v>22</v>
      </c>
      <c r="H308">
        <f t="shared" si="12"/>
        <v>-100.01</v>
      </c>
      <c r="I308">
        <f t="shared" si="13"/>
        <v>22480.02</v>
      </c>
      <c r="J308">
        <f t="shared" si="14"/>
        <v>0</v>
      </c>
    </row>
    <row r="309" spans="1:10" x14ac:dyDescent="0.3">
      <c r="A309" s="7">
        <v>45798</v>
      </c>
      <c r="B309" t="s">
        <v>23</v>
      </c>
      <c r="C309" t="s">
        <v>201</v>
      </c>
      <c r="D309">
        <v>-76.8</v>
      </c>
      <c r="E309">
        <v>22403.22</v>
      </c>
      <c r="F309" t="s">
        <v>21</v>
      </c>
      <c r="G309" t="s">
        <v>22</v>
      </c>
      <c r="H309">
        <f t="shared" si="12"/>
        <v>-76.8</v>
      </c>
      <c r="I309">
        <f t="shared" si="13"/>
        <v>22403.22</v>
      </c>
      <c r="J309">
        <f t="shared" si="14"/>
        <v>0</v>
      </c>
    </row>
    <row r="310" spans="1:10" x14ac:dyDescent="0.3">
      <c r="A310" s="7">
        <v>45799</v>
      </c>
      <c r="B310" t="s">
        <v>24</v>
      </c>
      <c r="C310" t="s">
        <v>200</v>
      </c>
      <c r="D310">
        <v>99</v>
      </c>
      <c r="E310">
        <v>22502.22</v>
      </c>
      <c r="F310" t="s">
        <v>21</v>
      </c>
      <c r="G310" t="s">
        <v>22</v>
      </c>
      <c r="H310">
        <f t="shared" si="12"/>
        <v>99</v>
      </c>
      <c r="I310">
        <f t="shared" si="13"/>
        <v>22502.22</v>
      </c>
      <c r="J310">
        <f t="shared" si="14"/>
        <v>0</v>
      </c>
    </row>
    <row r="311" spans="1:10" x14ac:dyDescent="0.3">
      <c r="A311" s="7">
        <v>45799</v>
      </c>
      <c r="B311" t="s">
        <v>24</v>
      </c>
      <c r="C311" t="s">
        <v>199</v>
      </c>
      <c r="D311">
        <v>112</v>
      </c>
      <c r="E311">
        <v>22614.22</v>
      </c>
      <c r="F311" t="s">
        <v>21</v>
      </c>
      <c r="G311" t="s">
        <v>22</v>
      </c>
      <c r="H311">
        <f t="shared" si="12"/>
        <v>112</v>
      </c>
      <c r="I311">
        <f t="shared" si="13"/>
        <v>22614.22</v>
      </c>
      <c r="J311">
        <f t="shared" si="14"/>
        <v>0</v>
      </c>
    </row>
    <row r="312" spans="1:10" x14ac:dyDescent="0.3">
      <c r="A312" s="7">
        <v>45799</v>
      </c>
      <c r="B312" t="s">
        <v>24</v>
      </c>
      <c r="C312" t="s">
        <v>198</v>
      </c>
      <c r="D312">
        <v>56</v>
      </c>
      <c r="E312">
        <v>22670.22</v>
      </c>
      <c r="F312" t="s">
        <v>21</v>
      </c>
      <c r="G312" t="s">
        <v>22</v>
      </c>
      <c r="H312">
        <f t="shared" si="12"/>
        <v>56</v>
      </c>
      <c r="I312">
        <f t="shared" si="13"/>
        <v>22670.22</v>
      </c>
      <c r="J312">
        <f t="shared" si="14"/>
        <v>0</v>
      </c>
    </row>
    <row r="313" spans="1:10" x14ac:dyDescent="0.3">
      <c r="A313" s="7">
        <v>45804</v>
      </c>
      <c r="B313" t="s">
        <v>24</v>
      </c>
      <c r="C313" t="s">
        <v>197</v>
      </c>
      <c r="D313">
        <v>42</v>
      </c>
      <c r="E313">
        <v>22712.22</v>
      </c>
      <c r="F313" t="s">
        <v>21</v>
      </c>
      <c r="G313" t="s">
        <v>22</v>
      </c>
      <c r="H313">
        <f t="shared" si="12"/>
        <v>42</v>
      </c>
      <c r="I313">
        <f t="shared" si="13"/>
        <v>22712.22</v>
      </c>
      <c r="J313">
        <f t="shared" si="14"/>
        <v>0</v>
      </c>
    </row>
    <row r="314" spans="1:10" x14ac:dyDescent="0.3">
      <c r="A314" s="7">
        <v>45804</v>
      </c>
      <c r="B314" t="s">
        <v>24</v>
      </c>
      <c r="C314" t="s">
        <v>196</v>
      </c>
      <c r="D314">
        <v>63</v>
      </c>
      <c r="E314">
        <v>22775.22</v>
      </c>
      <c r="F314" t="s">
        <v>21</v>
      </c>
      <c r="G314" t="s">
        <v>22</v>
      </c>
      <c r="H314">
        <f t="shared" si="12"/>
        <v>63</v>
      </c>
      <c r="I314">
        <f t="shared" si="13"/>
        <v>22775.22</v>
      </c>
      <c r="J314">
        <f t="shared" si="14"/>
        <v>0</v>
      </c>
    </row>
    <row r="315" spans="1:10" x14ac:dyDescent="0.3">
      <c r="A315" s="7">
        <v>45804</v>
      </c>
      <c r="B315" t="s">
        <v>23</v>
      </c>
      <c r="C315" t="s">
        <v>195</v>
      </c>
      <c r="D315">
        <v>-170</v>
      </c>
      <c r="E315">
        <v>22605.22</v>
      </c>
      <c r="F315" t="s">
        <v>21</v>
      </c>
      <c r="G315" t="s">
        <v>22</v>
      </c>
      <c r="H315">
        <f t="shared" si="12"/>
        <v>-170</v>
      </c>
      <c r="I315">
        <f t="shared" si="13"/>
        <v>22605.22</v>
      </c>
      <c r="J315">
        <f t="shared" si="14"/>
        <v>0</v>
      </c>
    </row>
    <row r="316" spans="1:10" x14ac:dyDescent="0.3">
      <c r="A316" s="7">
        <v>45804</v>
      </c>
      <c r="B316" t="s">
        <v>23</v>
      </c>
      <c r="C316" t="s">
        <v>194</v>
      </c>
      <c r="D316">
        <v>-21</v>
      </c>
      <c r="E316">
        <v>22584.22</v>
      </c>
      <c r="F316" t="s">
        <v>21</v>
      </c>
      <c r="G316" t="s">
        <v>22</v>
      </c>
      <c r="H316">
        <f t="shared" si="12"/>
        <v>-21</v>
      </c>
      <c r="I316">
        <f t="shared" si="13"/>
        <v>22584.22</v>
      </c>
      <c r="J316">
        <f t="shared" si="14"/>
        <v>0</v>
      </c>
    </row>
    <row r="317" spans="1:10" x14ac:dyDescent="0.3">
      <c r="A317" s="7">
        <v>45804</v>
      </c>
      <c r="B317" t="s">
        <v>23</v>
      </c>
      <c r="C317" t="s">
        <v>193</v>
      </c>
      <c r="D317">
        <v>-249.58</v>
      </c>
      <c r="E317">
        <v>22334.639999999999</v>
      </c>
      <c r="F317" t="s">
        <v>21</v>
      </c>
      <c r="G317" t="s">
        <v>22</v>
      </c>
      <c r="H317">
        <f t="shared" si="12"/>
        <v>-249.58</v>
      </c>
      <c r="I317">
        <f t="shared" si="13"/>
        <v>22334.639999999999</v>
      </c>
      <c r="J317">
        <f t="shared" si="14"/>
        <v>0</v>
      </c>
    </row>
    <row r="318" spans="1:10" x14ac:dyDescent="0.3">
      <c r="A318" s="7">
        <v>45804</v>
      </c>
      <c r="B318" t="s">
        <v>20</v>
      </c>
      <c r="C318" t="s">
        <v>192</v>
      </c>
      <c r="D318">
        <v>-35.840000000000003</v>
      </c>
      <c r="E318">
        <v>22298.799999999999</v>
      </c>
      <c r="F318" t="s">
        <v>21</v>
      </c>
      <c r="G318" t="s">
        <v>22</v>
      </c>
      <c r="H318">
        <f t="shared" si="12"/>
        <v>-35.840000000000003</v>
      </c>
      <c r="I318">
        <f t="shared" si="13"/>
        <v>22298.799999999999</v>
      </c>
      <c r="J318">
        <f t="shared" si="14"/>
        <v>0</v>
      </c>
    </row>
    <row r="319" spans="1:10" x14ac:dyDescent="0.3">
      <c r="A319" s="7">
        <v>45805</v>
      </c>
      <c r="B319" t="s">
        <v>23</v>
      </c>
      <c r="C319" t="s">
        <v>191</v>
      </c>
      <c r="D319">
        <v>200</v>
      </c>
      <c r="E319">
        <v>22498.799999999999</v>
      </c>
      <c r="F319" t="s">
        <v>21</v>
      </c>
      <c r="G319" t="s">
        <v>22</v>
      </c>
      <c r="H319">
        <f t="shared" si="12"/>
        <v>200</v>
      </c>
      <c r="I319">
        <f t="shared" si="13"/>
        <v>22498.799999999999</v>
      </c>
      <c r="J319">
        <f t="shared" si="14"/>
        <v>0</v>
      </c>
    </row>
    <row r="320" spans="1:10" x14ac:dyDescent="0.3">
      <c r="A320" s="7">
        <v>45806</v>
      </c>
      <c r="B320" t="s">
        <v>23</v>
      </c>
      <c r="C320" t="s">
        <v>190</v>
      </c>
      <c r="D320">
        <v>-323.39999999999998</v>
      </c>
      <c r="E320">
        <v>22175.4</v>
      </c>
      <c r="F320" t="s">
        <v>21</v>
      </c>
      <c r="G320" t="s">
        <v>22</v>
      </c>
      <c r="H320">
        <f t="shared" si="12"/>
        <v>-323.39999999999998</v>
      </c>
      <c r="I320">
        <f t="shared" si="13"/>
        <v>22175.399999999998</v>
      </c>
      <c r="J320">
        <f t="shared" si="14"/>
        <v>0</v>
      </c>
    </row>
    <row r="321" spans="1:10" x14ac:dyDescent="0.3">
      <c r="A321" s="7">
        <v>45807</v>
      </c>
      <c r="B321" t="s">
        <v>24</v>
      </c>
      <c r="C321" t="s">
        <v>189</v>
      </c>
      <c r="D321">
        <v>28</v>
      </c>
      <c r="E321">
        <v>22203.4</v>
      </c>
      <c r="F321" t="s">
        <v>21</v>
      </c>
      <c r="G321" t="s">
        <v>22</v>
      </c>
      <c r="H321">
        <f t="shared" si="12"/>
        <v>28</v>
      </c>
      <c r="I321">
        <f t="shared" si="13"/>
        <v>22203.399999999998</v>
      </c>
      <c r="J321">
        <f t="shared" si="14"/>
        <v>0</v>
      </c>
    </row>
    <row r="322" spans="1:10" x14ac:dyDescent="0.3">
      <c r="A322" s="7">
        <v>45807</v>
      </c>
      <c r="B322" t="s">
        <v>24</v>
      </c>
      <c r="C322" t="s">
        <v>188</v>
      </c>
      <c r="D322">
        <v>42</v>
      </c>
      <c r="E322">
        <v>22245.4</v>
      </c>
      <c r="F322" t="s">
        <v>21</v>
      </c>
      <c r="G322" t="s">
        <v>22</v>
      </c>
      <c r="H322">
        <f t="shared" ref="H322:H385" si="15">D322</f>
        <v>42</v>
      </c>
      <c r="I322">
        <f t="shared" ref="I322:I385" si="16">I321+H322</f>
        <v>22245.399999999998</v>
      </c>
      <c r="J322">
        <f t="shared" ref="J322:J385" si="17">I322-E322</f>
        <v>0</v>
      </c>
    </row>
    <row r="323" spans="1:10" x14ac:dyDescent="0.3">
      <c r="A323" s="7">
        <v>45810</v>
      </c>
      <c r="B323" t="s">
        <v>24</v>
      </c>
      <c r="C323" t="s">
        <v>187</v>
      </c>
      <c r="D323">
        <v>50</v>
      </c>
      <c r="E323">
        <v>22295.4</v>
      </c>
      <c r="F323" t="s">
        <v>21</v>
      </c>
      <c r="G323" t="s">
        <v>22</v>
      </c>
      <c r="H323">
        <f t="shared" si="15"/>
        <v>50</v>
      </c>
      <c r="I323">
        <f t="shared" si="16"/>
        <v>22295.399999999998</v>
      </c>
      <c r="J323">
        <f t="shared" si="17"/>
        <v>0</v>
      </c>
    </row>
    <row r="324" spans="1:10" x14ac:dyDescent="0.3">
      <c r="A324" s="7">
        <v>45812</v>
      </c>
      <c r="B324" t="s">
        <v>24</v>
      </c>
      <c r="C324" t="s">
        <v>186</v>
      </c>
      <c r="D324">
        <v>5</v>
      </c>
      <c r="E324">
        <v>22300.400000000001</v>
      </c>
      <c r="F324" t="s">
        <v>21</v>
      </c>
      <c r="G324" t="s">
        <v>22</v>
      </c>
      <c r="H324">
        <f t="shared" si="15"/>
        <v>5</v>
      </c>
      <c r="I324">
        <f t="shared" si="16"/>
        <v>22300.399999999998</v>
      </c>
      <c r="J324">
        <f t="shared" si="17"/>
        <v>0</v>
      </c>
    </row>
    <row r="325" spans="1:10" x14ac:dyDescent="0.3">
      <c r="A325" s="7">
        <v>45812</v>
      </c>
      <c r="B325" t="s">
        <v>24</v>
      </c>
      <c r="C325" t="s">
        <v>185</v>
      </c>
      <c r="D325">
        <v>28</v>
      </c>
      <c r="E325">
        <v>22328.400000000001</v>
      </c>
      <c r="F325" t="s">
        <v>21</v>
      </c>
      <c r="G325" t="s">
        <v>22</v>
      </c>
      <c r="H325">
        <f t="shared" si="15"/>
        <v>28</v>
      </c>
      <c r="I325">
        <f t="shared" si="16"/>
        <v>22328.399999999998</v>
      </c>
      <c r="J325">
        <f t="shared" si="17"/>
        <v>0</v>
      </c>
    </row>
    <row r="326" spans="1:10" x14ac:dyDescent="0.3">
      <c r="A326" s="7">
        <v>45817</v>
      </c>
      <c r="B326" t="s">
        <v>24</v>
      </c>
      <c r="C326" t="s">
        <v>184</v>
      </c>
      <c r="D326">
        <v>80</v>
      </c>
      <c r="E326">
        <v>22408.400000000001</v>
      </c>
      <c r="F326" t="s">
        <v>21</v>
      </c>
      <c r="G326" t="s">
        <v>22</v>
      </c>
      <c r="H326">
        <f t="shared" si="15"/>
        <v>80</v>
      </c>
      <c r="I326">
        <f t="shared" si="16"/>
        <v>22408.399999999998</v>
      </c>
      <c r="J326">
        <f t="shared" si="17"/>
        <v>0</v>
      </c>
    </row>
    <row r="327" spans="1:10" x14ac:dyDescent="0.3">
      <c r="A327" s="7">
        <v>45824</v>
      </c>
      <c r="B327" t="s">
        <v>24</v>
      </c>
      <c r="C327" t="s">
        <v>183</v>
      </c>
      <c r="D327">
        <v>42</v>
      </c>
      <c r="E327">
        <v>22450.400000000001</v>
      </c>
      <c r="F327" t="s">
        <v>21</v>
      </c>
      <c r="G327" t="s">
        <v>22</v>
      </c>
      <c r="H327">
        <f t="shared" si="15"/>
        <v>42</v>
      </c>
      <c r="I327">
        <f t="shared" si="16"/>
        <v>22450.399999999998</v>
      </c>
      <c r="J327">
        <f t="shared" si="17"/>
        <v>0</v>
      </c>
    </row>
    <row r="328" spans="1:10" x14ac:dyDescent="0.3">
      <c r="A328" s="7">
        <v>45824</v>
      </c>
      <c r="B328" t="s">
        <v>23</v>
      </c>
      <c r="C328" t="s">
        <v>182</v>
      </c>
      <c r="D328">
        <v>14</v>
      </c>
      <c r="E328">
        <v>22464.400000000001</v>
      </c>
      <c r="F328" t="s">
        <v>21</v>
      </c>
      <c r="G328" t="s">
        <v>22</v>
      </c>
      <c r="H328">
        <f t="shared" si="15"/>
        <v>14</v>
      </c>
      <c r="I328">
        <f t="shared" si="16"/>
        <v>22464.399999999998</v>
      </c>
      <c r="J328">
        <f t="shared" si="17"/>
        <v>0</v>
      </c>
    </row>
    <row r="329" spans="1:10" x14ac:dyDescent="0.3">
      <c r="A329" s="7">
        <v>45826</v>
      </c>
      <c r="B329" t="s">
        <v>24</v>
      </c>
      <c r="C329" t="s">
        <v>181</v>
      </c>
      <c r="D329">
        <v>140</v>
      </c>
      <c r="E329">
        <v>22604.400000000001</v>
      </c>
      <c r="F329" t="s">
        <v>21</v>
      </c>
      <c r="G329" t="s">
        <v>22</v>
      </c>
      <c r="H329">
        <f t="shared" si="15"/>
        <v>140</v>
      </c>
      <c r="I329">
        <f t="shared" si="16"/>
        <v>22604.399999999998</v>
      </c>
      <c r="J329">
        <f t="shared" si="17"/>
        <v>0</v>
      </c>
    </row>
    <row r="330" spans="1:10" x14ac:dyDescent="0.3">
      <c r="A330" s="7">
        <v>45827</v>
      </c>
      <c r="B330" t="s">
        <v>23</v>
      </c>
      <c r="C330" t="s">
        <v>180</v>
      </c>
      <c r="D330">
        <v>-110.21</v>
      </c>
      <c r="E330">
        <v>22494.19</v>
      </c>
      <c r="F330" t="s">
        <v>21</v>
      </c>
      <c r="G330" t="s">
        <v>22</v>
      </c>
      <c r="H330">
        <f t="shared" si="15"/>
        <v>-110.21</v>
      </c>
      <c r="I330">
        <f t="shared" si="16"/>
        <v>22494.19</v>
      </c>
      <c r="J330">
        <f t="shared" si="17"/>
        <v>0</v>
      </c>
    </row>
    <row r="331" spans="1:10" x14ac:dyDescent="0.3">
      <c r="A331" s="7">
        <v>45828</v>
      </c>
      <c r="B331" t="s">
        <v>24</v>
      </c>
      <c r="C331" t="s">
        <v>179</v>
      </c>
      <c r="D331">
        <v>42</v>
      </c>
      <c r="E331">
        <v>22536.19</v>
      </c>
      <c r="F331" t="s">
        <v>21</v>
      </c>
      <c r="G331" t="s">
        <v>22</v>
      </c>
      <c r="H331">
        <f t="shared" si="15"/>
        <v>42</v>
      </c>
      <c r="I331">
        <f t="shared" si="16"/>
        <v>22536.19</v>
      </c>
      <c r="J331">
        <f t="shared" si="17"/>
        <v>0</v>
      </c>
    </row>
    <row r="332" spans="1:10" x14ac:dyDescent="0.3">
      <c r="A332" s="7">
        <v>45828</v>
      </c>
      <c r="B332" t="s">
        <v>24</v>
      </c>
      <c r="C332" t="s">
        <v>178</v>
      </c>
      <c r="D332">
        <v>40</v>
      </c>
      <c r="E332">
        <v>22576.19</v>
      </c>
      <c r="F332" t="s">
        <v>21</v>
      </c>
      <c r="G332" t="s">
        <v>22</v>
      </c>
      <c r="H332">
        <f t="shared" si="15"/>
        <v>40</v>
      </c>
      <c r="I332">
        <f t="shared" si="16"/>
        <v>22576.19</v>
      </c>
      <c r="J332">
        <f t="shared" si="17"/>
        <v>0</v>
      </c>
    </row>
    <row r="333" spans="1:10" x14ac:dyDescent="0.3">
      <c r="A333" s="7">
        <v>45831</v>
      </c>
      <c r="B333" t="s">
        <v>24</v>
      </c>
      <c r="C333" t="s">
        <v>177</v>
      </c>
      <c r="D333">
        <v>14</v>
      </c>
      <c r="E333">
        <v>22590.19</v>
      </c>
      <c r="F333" t="s">
        <v>21</v>
      </c>
      <c r="G333" t="s">
        <v>22</v>
      </c>
      <c r="H333">
        <f t="shared" si="15"/>
        <v>14</v>
      </c>
      <c r="I333">
        <f t="shared" si="16"/>
        <v>22590.19</v>
      </c>
      <c r="J333">
        <f t="shared" si="17"/>
        <v>0</v>
      </c>
    </row>
    <row r="334" spans="1:10" x14ac:dyDescent="0.3">
      <c r="A334" s="7">
        <v>45831</v>
      </c>
      <c r="B334" t="s">
        <v>24</v>
      </c>
      <c r="C334" t="s">
        <v>176</v>
      </c>
      <c r="D334">
        <v>112</v>
      </c>
      <c r="E334">
        <v>22702.19</v>
      </c>
      <c r="F334" t="s">
        <v>21</v>
      </c>
      <c r="G334" t="s">
        <v>22</v>
      </c>
      <c r="H334">
        <f t="shared" si="15"/>
        <v>112</v>
      </c>
      <c r="I334">
        <f t="shared" si="16"/>
        <v>22702.19</v>
      </c>
      <c r="J334">
        <f t="shared" si="17"/>
        <v>0</v>
      </c>
    </row>
    <row r="335" spans="1:10" x14ac:dyDescent="0.3">
      <c r="A335" s="7">
        <v>45831</v>
      </c>
      <c r="B335" t="s">
        <v>24</v>
      </c>
      <c r="C335" t="s">
        <v>175</v>
      </c>
      <c r="D335">
        <v>113.5</v>
      </c>
      <c r="E335">
        <v>22815.69</v>
      </c>
      <c r="F335" t="s">
        <v>21</v>
      </c>
      <c r="G335" t="s">
        <v>22</v>
      </c>
      <c r="H335">
        <f t="shared" si="15"/>
        <v>113.5</v>
      </c>
      <c r="I335">
        <f t="shared" si="16"/>
        <v>22815.69</v>
      </c>
      <c r="J335">
        <f t="shared" si="17"/>
        <v>0</v>
      </c>
    </row>
    <row r="336" spans="1:10" x14ac:dyDescent="0.3">
      <c r="A336" s="7">
        <v>45833</v>
      </c>
      <c r="B336" t="s">
        <v>20</v>
      </c>
      <c r="C336" t="s">
        <v>174</v>
      </c>
      <c r="D336">
        <v>-37.14</v>
      </c>
      <c r="E336">
        <v>22778.55</v>
      </c>
      <c r="F336" t="s">
        <v>21</v>
      </c>
      <c r="G336" t="s">
        <v>22</v>
      </c>
      <c r="H336">
        <f t="shared" si="15"/>
        <v>-37.14</v>
      </c>
      <c r="I336">
        <f t="shared" si="16"/>
        <v>22778.55</v>
      </c>
      <c r="J336">
        <f t="shared" si="17"/>
        <v>0</v>
      </c>
    </row>
    <row r="337" spans="1:10" x14ac:dyDescent="0.3">
      <c r="A337" s="7">
        <v>45834</v>
      </c>
      <c r="B337" t="s">
        <v>24</v>
      </c>
      <c r="C337" t="s">
        <v>173</v>
      </c>
      <c r="D337">
        <v>72</v>
      </c>
      <c r="E337">
        <v>22850.55</v>
      </c>
      <c r="F337" t="s">
        <v>21</v>
      </c>
      <c r="G337" t="s">
        <v>22</v>
      </c>
      <c r="H337">
        <f t="shared" si="15"/>
        <v>72</v>
      </c>
      <c r="I337">
        <f t="shared" si="16"/>
        <v>22850.55</v>
      </c>
      <c r="J337">
        <f t="shared" si="17"/>
        <v>0</v>
      </c>
    </row>
    <row r="338" spans="1:10" x14ac:dyDescent="0.3">
      <c r="A338" s="7">
        <v>45835</v>
      </c>
      <c r="B338" t="s">
        <v>24</v>
      </c>
      <c r="C338" t="s">
        <v>172</v>
      </c>
      <c r="D338">
        <v>56</v>
      </c>
      <c r="E338">
        <v>22906.55</v>
      </c>
      <c r="F338" t="s">
        <v>21</v>
      </c>
      <c r="G338" t="s">
        <v>22</v>
      </c>
      <c r="H338">
        <f t="shared" si="15"/>
        <v>56</v>
      </c>
      <c r="I338">
        <f t="shared" si="16"/>
        <v>22906.55</v>
      </c>
      <c r="J338">
        <f t="shared" si="17"/>
        <v>0</v>
      </c>
    </row>
    <row r="339" spans="1:10" x14ac:dyDescent="0.3">
      <c r="A339" s="7">
        <v>45835</v>
      </c>
      <c r="B339" t="s">
        <v>24</v>
      </c>
      <c r="C339" t="s">
        <v>171</v>
      </c>
      <c r="D339">
        <v>28</v>
      </c>
      <c r="E339">
        <v>22934.55</v>
      </c>
      <c r="F339" t="s">
        <v>21</v>
      </c>
      <c r="G339" t="s">
        <v>22</v>
      </c>
      <c r="H339">
        <f t="shared" si="15"/>
        <v>28</v>
      </c>
      <c r="I339">
        <f t="shared" si="16"/>
        <v>22934.55</v>
      </c>
      <c r="J339">
        <f t="shared" si="17"/>
        <v>0</v>
      </c>
    </row>
    <row r="340" spans="1:10" x14ac:dyDescent="0.3">
      <c r="A340" s="7">
        <v>45835</v>
      </c>
      <c r="B340" t="s">
        <v>24</v>
      </c>
      <c r="C340" t="s">
        <v>170</v>
      </c>
      <c r="D340">
        <v>81</v>
      </c>
      <c r="E340">
        <v>23015.55</v>
      </c>
      <c r="F340" t="s">
        <v>21</v>
      </c>
      <c r="G340" t="s">
        <v>22</v>
      </c>
      <c r="H340">
        <f t="shared" si="15"/>
        <v>81</v>
      </c>
      <c r="I340">
        <f t="shared" si="16"/>
        <v>23015.55</v>
      </c>
      <c r="J340">
        <f t="shared" si="17"/>
        <v>0</v>
      </c>
    </row>
    <row r="341" spans="1:10" x14ac:dyDescent="0.3">
      <c r="A341" s="7">
        <v>45835</v>
      </c>
      <c r="B341" t="s">
        <v>24</v>
      </c>
      <c r="C341" t="s">
        <v>169</v>
      </c>
      <c r="D341">
        <v>28</v>
      </c>
      <c r="E341">
        <v>23043.55</v>
      </c>
      <c r="F341" t="s">
        <v>21</v>
      </c>
      <c r="G341" t="s">
        <v>22</v>
      </c>
      <c r="H341">
        <f t="shared" si="15"/>
        <v>28</v>
      </c>
      <c r="I341">
        <f t="shared" si="16"/>
        <v>23043.55</v>
      </c>
      <c r="J341">
        <f t="shared" si="17"/>
        <v>0</v>
      </c>
    </row>
    <row r="342" spans="1:10" x14ac:dyDescent="0.3">
      <c r="A342" s="7">
        <v>45838</v>
      </c>
      <c r="B342" t="s">
        <v>24</v>
      </c>
      <c r="C342" t="s">
        <v>168</v>
      </c>
      <c r="D342">
        <v>168</v>
      </c>
      <c r="E342">
        <v>23211.55</v>
      </c>
      <c r="F342" t="s">
        <v>21</v>
      </c>
      <c r="G342" t="s">
        <v>22</v>
      </c>
      <c r="H342">
        <f t="shared" si="15"/>
        <v>168</v>
      </c>
      <c r="I342">
        <f t="shared" si="16"/>
        <v>23211.55</v>
      </c>
      <c r="J342">
        <f t="shared" si="17"/>
        <v>0</v>
      </c>
    </row>
    <row r="343" spans="1:10" x14ac:dyDescent="0.3">
      <c r="A343" s="7">
        <v>45838</v>
      </c>
      <c r="B343" t="s">
        <v>24</v>
      </c>
      <c r="C343" t="s">
        <v>167</v>
      </c>
      <c r="D343">
        <v>70</v>
      </c>
      <c r="E343">
        <v>23281.55</v>
      </c>
      <c r="F343" t="s">
        <v>21</v>
      </c>
      <c r="G343" t="s">
        <v>22</v>
      </c>
      <c r="H343">
        <f t="shared" si="15"/>
        <v>70</v>
      </c>
      <c r="I343">
        <f t="shared" si="16"/>
        <v>23281.55</v>
      </c>
      <c r="J343">
        <f t="shared" si="17"/>
        <v>0</v>
      </c>
    </row>
    <row r="344" spans="1:10" x14ac:dyDescent="0.3">
      <c r="A344" s="7">
        <v>45838</v>
      </c>
      <c r="B344" t="s">
        <v>24</v>
      </c>
      <c r="C344" t="s">
        <v>166</v>
      </c>
      <c r="D344">
        <v>18</v>
      </c>
      <c r="E344">
        <v>23299.55</v>
      </c>
      <c r="F344" t="s">
        <v>21</v>
      </c>
      <c r="G344" t="s">
        <v>22</v>
      </c>
      <c r="H344">
        <f t="shared" si="15"/>
        <v>18</v>
      </c>
      <c r="I344">
        <f t="shared" si="16"/>
        <v>23299.55</v>
      </c>
      <c r="J344">
        <f t="shared" si="17"/>
        <v>0</v>
      </c>
    </row>
    <row r="345" spans="1:10" x14ac:dyDescent="0.3">
      <c r="A345" s="7">
        <v>45838</v>
      </c>
      <c r="B345" t="s">
        <v>24</v>
      </c>
      <c r="C345" t="s">
        <v>165</v>
      </c>
      <c r="D345">
        <v>42</v>
      </c>
      <c r="E345">
        <v>23341.55</v>
      </c>
      <c r="F345" t="s">
        <v>21</v>
      </c>
      <c r="G345" t="s">
        <v>22</v>
      </c>
      <c r="H345">
        <f t="shared" si="15"/>
        <v>42</v>
      </c>
      <c r="I345">
        <f t="shared" si="16"/>
        <v>23341.55</v>
      </c>
      <c r="J345">
        <f t="shared" si="17"/>
        <v>0</v>
      </c>
    </row>
    <row r="346" spans="1:10" x14ac:dyDescent="0.3">
      <c r="A346" s="7">
        <v>45838</v>
      </c>
      <c r="B346" t="s">
        <v>24</v>
      </c>
      <c r="C346" t="s">
        <v>164</v>
      </c>
      <c r="D346">
        <v>14</v>
      </c>
      <c r="E346">
        <v>23355.55</v>
      </c>
      <c r="F346" t="s">
        <v>21</v>
      </c>
      <c r="G346" t="s">
        <v>22</v>
      </c>
      <c r="H346">
        <f t="shared" si="15"/>
        <v>14</v>
      </c>
      <c r="I346">
        <f t="shared" si="16"/>
        <v>23355.55</v>
      </c>
      <c r="J346">
        <f t="shared" si="17"/>
        <v>0</v>
      </c>
    </row>
    <row r="347" spans="1:10" x14ac:dyDescent="0.3">
      <c r="A347" s="7">
        <v>45838</v>
      </c>
      <c r="B347" t="s">
        <v>24</v>
      </c>
      <c r="C347" t="s">
        <v>163</v>
      </c>
      <c r="D347">
        <v>56</v>
      </c>
      <c r="E347">
        <v>23411.55</v>
      </c>
      <c r="F347" t="s">
        <v>21</v>
      </c>
      <c r="G347" t="s">
        <v>22</v>
      </c>
      <c r="H347">
        <f t="shared" si="15"/>
        <v>56</v>
      </c>
      <c r="I347">
        <f t="shared" si="16"/>
        <v>23411.55</v>
      </c>
      <c r="J347">
        <f t="shared" si="17"/>
        <v>0</v>
      </c>
    </row>
    <row r="348" spans="1:10" x14ac:dyDescent="0.3">
      <c r="A348" s="7">
        <v>45838</v>
      </c>
      <c r="B348" t="s">
        <v>24</v>
      </c>
      <c r="C348" t="s">
        <v>35</v>
      </c>
      <c r="D348">
        <v>50</v>
      </c>
      <c r="E348">
        <v>23461.55</v>
      </c>
      <c r="F348" t="s">
        <v>21</v>
      </c>
      <c r="G348" t="s">
        <v>22</v>
      </c>
      <c r="H348">
        <f t="shared" si="15"/>
        <v>50</v>
      </c>
      <c r="I348">
        <f t="shared" si="16"/>
        <v>23461.55</v>
      </c>
      <c r="J348">
        <f t="shared" si="17"/>
        <v>0</v>
      </c>
    </row>
    <row r="349" spans="1:10" x14ac:dyDescent="0.3">
      <c r="A349" s="7">
        <v>45838</v>
      </c>
      <c r="B349" t="s">
        <v>23</v>
      </c>
      <c r="C349" t="s">
        <v>162</v>
      </c>
      <c r="D349">
        <v>-33.81</v>
      </c>
      <c r="E349">
        <v>23427.74</v>
      </c>
      <c r="F349" t="s">
        <v>21</v>
      </c>
      <c r="G349" t="s">
        <v>22</v>
      </c>
      <c r="H349">
        <f t="shared" si="15"/>
        <v>-33.81</v>
      </c>
      <c r="I349">
        <f t="shared" si="16"/>
        <v>23427.739999999998</v>
      </c>
      <c r="J349">
        <f t="shared" si="17"/>
        <v>0</v>
      </c>
    </row>
    <row r="350" spans="1:10" x14ac:dyDescent="0.3">
      <c r="A350" s="7">
        <v>45840</v>
      </c>
      <c r="B350" t="s">
        <v>23</v>
      </c>
      <c r="C350" t="s">
        <v>161</v>
      </c>
      <c r="D350">
        <v>-79.989999999999995</v>
      </c>
      <c r="E350">
        <v>23347.75</v>
      </c>
      <c r="F350" t="s">
        <v>21</v>
      </c>
      <c r="G350" t="s">
        <v>22</v>
      </c>
      <c r="H350">
        <f t="shared" si="15"/>
        <v>-79.989999999999995</v>
      </c>
      <c r="I350">
        <f t="shared" si="16"/>
        <v>23347.749999999996</v>
      </c>
      <c r="J350">
        <f t="shared" si="17"/>
        <v>0</v>
      </c>
    </row>
    <row r="351" spans="1:10" x14ac:dyDescent="0.3">
      <c r="A351" s="7">
        <v>45842</v>
      </c>
      <c r="B351" t="s">
        <v>24</v>
      </c>
      <c r="C351" t="s">
        <v>160</v>
      </c>
      <c r="D351">
        <v>5</v>
      </c>
      <c r="E351">
        <v>23352.75</v>
      </c>
      <c r="F351" t="s">
        <v>21</v>
      </c>
      <c r="G351" t="s">
        <v>22</v>
      </c>
      <c r="H351">
        <f t="shared" si="15"/>
        <v>5</v>
      </c>
      <c r="I351">
        <f t="shared" si="16"/>
        <v>23352.749999999996</v>
      </c>
      <c r="J351">
        <f t="shared" si="17"/>
        <v>0</v>
      </c>
    </row>
    <row r="352" spans="1:10" x14ac:dyDescent="0.3">
      <c r="A352" s="7">
        <v>45845</v>
      </c>
      <c r="B352" t="s">
        <v>24</v>
      </c>
      <c r="C352" t="s">
        <v>159</v>
      </c>
      <c r="D352">
        <v>89.3</v>
      </c>
      <c r="E352">
        <v>23442.05</v>
      </c>
      <c r="F352" t="s">
        <v>21</v>
      </c>
      <c r="G352" t="s">
        <v>22</v>
      </c>
      <c r="H352">
        <f t="shared" si="15"/>
        <v>89.3</v>
      </c>
      <c r="I352">
        <f t="shared" si="16"/>
        <v>23442.049999999996</v>
      </c>
      <c r="J352">
        <f t="shared" si="17"/>
        <v>0</v>
      </c>
    </row>
    <row r="353" spans="1:10" x14ac:dyDescent="0.3">
      <c r="A353" s="7">
        <v>45845</v>
      </c>
      <c r="B353" t="s">
        <v>24</v>
      </c>
      <c r="C353" t="s">
        <v>158</v>
      </c>
      <c r="D353">
        <v>500</v>
      </c>
      <c r="E353">
        <v>23942.05</v>
      </c>
      <c r="F353" t="s">
        <v>21</v>
      </c>
      <c r="G353" t="s">
        <v>22</v>
      </c>
      <c r="H353">
        <f t="shared" si="15"/>
        <v>500</v>
      </c>
      <c r="I353">
        <f t="shared" si="16"/>
        <v>23942.049999999996</v>
      </c>
      <c r="J353">
        <f t="shared" si="17"/>
        <v>0</v>
      </c>
    </row>
    <row r="354" spans="1:10" x14ac:dyDescent="0.3">
      <c r="A354" s="7">
        <v>45845</v>
      </c>
      <c r="B354" t="s">
        <v>24</v>
      </c>
      <c r="C354" t="s">
        <v>157</v>
      </c>
      <c r="D354">
        <v>56</v>
      </c>
      <c r="E354">
        <v>23998.05</v>
      </c>
      <c r="F354" t="s">
        <v>21</v>
      </c>
      <c r="G354" t="s">
        <v>22</v>
      </c>
      <c r="H354">
        <f t="shared" si="15"/>
        <v>56</v>
      </c>
      <c r="I354">
        <f t="shared" si="16"/>
        <v>23998.049999999996</v>
      </c>
      <c r="J354">
        <f t="shared" si="17"/>
        <v>0</v>
      </c>
    </row>
    <row r="355" spans="1:10" x14ac:dyDescent="0.3">
      <c r="A355" s="7">
        <v>45845</v>
      </c>
      <c r="B355" t="s">
        <v>23</v>
      </c>
      <c r="C355" t="s">
        <v>156</v>
      </c>
      <c r="D355">
        <v>-20</v>
      </c>
      <c r="E355">
        <v>23978.05</v>
      </c>
      <c r="F355" t="s">
        <v>21</v>
      </c>
      <c r="G355" t="s">
        <v>22</v>
      </c>
      <c r="H355">
        <f t="shared" si="15"/>
        <v>-20</v>
      </c>
      <c r="I355">
        <f t="shared" si="16"/>
        <v>23978.049999999996</v>
      </c>
      <c r="J355">
        <f t="shared" si="17"/>
        <v>0</v>
      </c>
    </row>
    <row r="356" spans="1:10" x14ac:dyDescent="0.3">
      <c r="A356" s="7">
        <v>45845</v>
      </c>
      <c r="B356" t="s">
        <v>23</v>
      </c>
      <c r="C356" t="s">
        <v>155</v>
      </c>
      <c r="D356">
        <v>-140.4</v>
      </c>
      <c r="E356">
        <v>23837.65</v>
      </c>
      <c r="F356" t="s">
        <v>21</v>
      </c>
      <c r="G356" t="s">
        <v>22</v>
      </c>
      <c r="H356">
        <f t="shared" si="15"/>
        <v>-140.4</v>
      </c>
      <c r="I356">
        <f t="shared" si="16"/>
        <v>23837.649999999994</v>
      </c>
      <c r="J356">
        <f t="shared" si="17"/>
        <v>0</v>
      </c>
    </row>
    <row r="357" spans="1:10" x14ac:dyDescent="0.3">
      <c r="A357" s="7">
        <v>45845</v>
      </c>
      <c r="B357" t="s">
        <v>23</v>
      </c>
      <c r="C357" t="s">
        <v>154</v>
      </c>
      <c r="D357">
        <v>-11.94</v>
      </c>
      <c r="E357">
        <v>23825.71</v>
      </c>
      <c r="F357" t="s">
        <v>21</v>
      </c>
      <c r="G357" t="s">
        <v>22</v>
      </c>
      <c r="H357">
        <f t="shared" si="15"/>
        <v>-11.94</v>
      </c>
      <c r="I357">
        <f t="shared" si="16"/>
        <v>23825.709999999995</v>
      </c>
      <c r="J357">
        <f t="shared" si="17"/>
        <v>0</v>
      </c>
    </row>
    <row r="358" spans="1:10" x14ac:dyDescent="0.3">
      <c r="A358" s="7">
        <v>45846</v>
      </c>
      <c r="B358" t="s">
        <v>24</v>
      </c>
      <c r="C358" t="s">
        <v>153</v>
      </c>
      <c r="D358">
        <v>553.69000000000005</v>
      </c>
      <c r="E358">
        <v>24379.4</v>
      </c>
      <c r="F358" t="s">
        <v>21</v>
      </c>
      <c r="G358" t="s">
        <v>22</v>
      </c>
      <c r="H358">
        <f t="shared" si="15"/>
        <v>553.69000000000005</v>
      </c>
      <c r="I358">
        <f t="shared" si="16"/>
        <v>24379.399999999994</v>
      </c>
      <c r="J358">
        <f t="shared" si="17"/>
        <v>0</v>
      </c>
    </row>
    <row r="359" spans="1:10" x14ac:dyDescent="0.3">
      <c r="A359" s="7">
        <v>45847</v>
      </c>
      <c r="B359" t="s">
        <v>24</v>
      </c>
      <c r="C359" t="s">
        <v>152</v>
      </c>
      <c r="D359">
        <v>131.26</v>
      </c>
      <c r="E359">
        <v>24510.66</v>
      </c>
      <c r="F359" t="s">
        <v>21</v>
      </c>
      <c r="G359" t="s">
        <v>22</v>
      </c>
      <c r="H359">
        <f t="shared" si="15"/>
        <v>131.26</v>
      </c>
      <c r="I359">
        <f t="shared" si="16"/>
        <v>24510.659999999993</v>
      </c>
      <c r="J359">
        <f t="shared" si="17"/>
        <v>0</v>
      </c>
    </row>
    <row r="360" spans="1:10" x14ac:dyDescent="0.3">
      <c r="A360" s="7">
        <v>45847</v>
      </c>
      <c r="B360" t="s">
        <v>23</v>
      </c>
      <c r="C360" t="s">
        <v>151</v>
      </c>
      <c r="D360">
        <v>14</v>
      </c>
      <c r="E360">
        <v>24524.66</v>
      </c>
      <c r="F360" t="s">
        <v>21</v>
      </c>
      <c r="G360" t="s">
        <v>22</v>
      </c>
      <c r="H360">
        <f t="shared" si="15"/>
        <v>14</v>
      </c>
      <c r="I360">
        <f t="shared" si="16"/>
        <v>24524.659999999993</v>
      </c>
      <c r="J360">
        <f t="shared" si="17"/>
        <v>0</v>
      </c>
    </row>
    <row r="361" spans="1:10" x14ac:dyDescent="0.3">
      <c r="A361" s="7">
        <v>45849</v>
      </c>
      <c r="B361" t="s">
        <v>24</v>
      </c>
      <c r="C361" t="s">
        <v>150</v>
      </c>
      <c r="D361">
        <v>54</v>
      </c>
      <c r="E361">
        <v>24578.66</v>
      </c>
      <c r="F361" t="s">
        <v>21</v>
      </c>
      <c r="G361" t="s">
        <v>22</v>
      </c>
      <c r="H361">
        <f t="shared" si="15"/>
        <v>54</v>
      </c>
      <c r="I361">
        <f t="shared" si="16"/>
        <v>24578.659999999993</v>
      </c>
      <c r="J361">
        <f t="shared" si="17"/>
        <v>0</v>
      </c>
    </row>
    <row r="362" spans="1:10" x14ac:dyDescent="0.3">
      <c r="A362" s="7">
        <v>45849</v>
      </c>
      <c r="B362" t="s">
        <v>23</v>
      </c>
      <c r="C362" t="s">
        <v>149</v>
      </c>
      <c r="D362">
        <v>-300</v>
      </c>
      <c r="E362">
        <v>24278.66</v>
      </c>
      <c r="F362" t="s">
        <v>21</v>
      </c>
      <c r="G362" t="s">
        <v>22</v>
      </c>
      <c r="H362">
        <f t="shared" si="15"/>
        <v>-300</v>
      </c>
      <c r="I362">
        <f t="shared" si="16"/>
        <v>24278.659999999993</v>
      </c>
      <c r="J362">
        <f t="shared" si="17"/>
        <v>0</v>
      </c>
    </row>
    <row r="363" spans="1:10" x14ac:dyDescent="0.3">
      <c r="A363" s="7">
        <v>45849</v>
      </c>
      <c r="B363" t="s">
        <v>23</v>
      </c>
      <c r="C363" t="s">
        <v>148</v>
      </c>
      <c r="D363">
        <v>-100</v>
      </c>
      <c r="E363">
        <v>24178.66</v>
      </c>
      <c r="F363" t="s">
        <v>21</v>
      </c>
      <c r="G363" t="s">
        <v>22</v>
      </c>
      <c r="H363">
        <f t="shared" si="15"/>
        <v>-100</v>
      </c>
      <c r="I363">
        <f t="shared" si="16"/>
        <v>24178.659999999993</v>
      </c>
      <c r="J363">
        <f t="shared" si="17"/>
        <v>0</v>
      </c>
    </row>
    <row r="364" spans="1:10" x14ac:dyDescent="0.3">
      <c r="A364" s="7">
        <v>45852</v>
      </c>
      <c r="B364" t="s">
        <v>24</v>
      </c>
      <c r="C364" t="s">
        <v>147</v>
      </c>
      <c r="D364">
        <v>84</v>
      </c>
      <c r="E364">
        <v>24262.66</v>
      </c>
      <c r="F364" t="s">
        <v>21</v>
      </c>
      <c r="G364" t="s">
        <v>22</v>
      </c>
      <c r="H364">
        <f t="shared" si="15"/>
        <v>84</v>
      </c>
      <c r="I364">
        <f t="shared" si="16"/>
        <v>24262.659999999993</v>
      </c>
      <c r="J364">
        <f t="shared" si="17"/>
        <v>0</v>
      </c>
    </row>
    <row r="365" spans="1:10" x14ac:dyDescent="0.3">
      <c r="A365" s="7">
        <v>45852</v>
      </c>
      <c r="B365" t="s">
        <v>23</v>
      </c>
      <c r="C365" t="s">
        <v>146</v>
      </c>
      <c r="D365">
        <v>-100</v>
      </c>
      <c r="E365">
        <v>24162.66</v>
      </c>
      <c r="F365" t="s">
        <v>21</v>
      </c>
      <c r="G365" t="s">
        <v>22</v>
      </c>
      <c r="H365">
        <f t="shared" si="15"/>
        <v>-100</v>
      </c>
      <c r="I365">
        <f t="shared" si="16"/>
        <v>24162.659999999993</v>
      </c>
      <c r="J365">
        <f t="shared" si="17"/>
        <v>0</v>
      </c>
    </row>
    <row r="366" spans="1:10" x14ac:dyDescent="0.3">
      <c r="A366" s="7">
        <v>45853</v>
      </c>
      <c r="B366" t="s">
        <v>24</v>
      </c>
      <c r="C366" t="s">
        <v>145</v>
      </c>
      <c r="D366">
        <v>112</v>
      </c>
      <c r="E366">
        <v>24274.66</v>
      </c>
      <c r="F366" t="s">
        <v>21</v>
      </c>
      <c r="G366" t="s">
        <v>22</v>
      </c>
      <c r="H366">
        <f t="shared" si="15"/>
        <v>112</v>
      </c>
      <c r="I366">
        <f t="shared" si="16"/>
        <v>24274.659999999993</v>
      </c>
      <c r="J366">
        <f t="shared" si="17"/>
        <v>0</v>
      </c>
    </row>
    <row r="367" spans="1:10" x14ac:dyDescent="0.3">
      <c r="A367" s="7">
        <v>45853</v>
      </c>
      <c r="B367" t="s">
        <v>23</v>
      </c>
      <c r="C367" t="s">
        <v>144</v>
      </c>
      <c r="D367">
        <v>-77.819999999999993</v>
      </c>
      <c r="E367">
        <v>24196.84</v>
      </c>
      <c r="F367" t="s">
        <v>21</v>
      </c>
      <c r="G367" t="s">
        <v>22</v>
      </c>
      <c r="H367">
        <f t="shared" si="15"/>
        <v>-77.819999999999993</v>
      </c>
      <c r="I367">
        <f t="shared" si="16"/>
        <v>24196.839999999993</v>
      </c>
      <c r="J367">
        <f t="shared" si="17"/>
        <v>0</v>
      </c>
    </row>
    <row r="368" spans="1:10" x14ac:dyDescent="0.3">
      <c r="A368" s="7">
        <v>45856</v>
      </c>
      <c r="B368" t="s">
        <v>24</v>
      </c>
      <c r="C368" t="s">
        <v>143</v>
      </c>
      <c r="D368">
        <v>240</v>
      </c>
      <c r="E368">
        <v>24436.84</v>
      </c>
      <c r="F368" t="s">
        <v>21</v>
      </c>
      <c r="G368" t="s">
        <v>22</v>
      </c>
      <c r="H368">
        <f t="shared" si="15"/>
        <v>240</v>
      </c>
      <c r="I368">
        <f t="shared" si="16"/>
        <v>24436.839999999993</v>
      </c>
      <c r="J368">
        <f t="shared" si="17"/>
        <v>0</v>
      </c>
    </row>
    <row r="369" spans="1:10" x14ac:dyDescent="0.3">
      <c r="A369" s="7">
        <v>45856</v>
      </c>
      <c r="B369" t="s">
        <v>24</v>
      </c>
      <c r="C369" t="s">
        <v>142</v>
      </c>
      <c r="D369">
        <v>240</v>
      </c>
      <c r="E369">
        <v>24676.84</v>
      </c>
      <c r="F369" t="s">
        <v>21</v>
      </c>
      <c r="G369" t="s">
        <v>22</v>
      </c>
      <c r="H369">
        <f t="shared" si="15"/>
        <v>240</v>
      </c>
      <c r="I369">
        <f t="shared" si="16"/>
        <v>24676.839999999993</v>
      </c>
      <c r="J369">
        <f t="shared" si="17"/>
        <v>0</v>
      </c>
    </row>
    <row r="370" spans="1:10" x14ac:dyDescent="0.3">
      <c r="A370" s="7">
        <v>45856</v>
      </c>
      <c r="B370" t="s">
        <v>23</v>
      </c>
      <c r="C370" t="s">
        <v>141</v>
      </c>
      <c r="D370">
        <v>-69.67</v>
      </c>
      <c r="E370">
        <v>24607.17</v>
      </c>
      <c r="F370" t="s">
        <v>21</v>
      </c>
      <c r="G370" t="s">
        <v>22</v>
      </c>
      <c r="H370">
        <f t="shared" si="15"/>
        <v>-69.67</v>
      </c>
      <c r="I370">
        <f t="shared" si="16"/>
        <v>24607.169999999995</v>
      </c>
      <c r="J370">
        <f t="shared" si="17"/>
        <v>0</v>
      </c>
    </row>
    <row r="371" spans="1:10" x14ac:dyDescent="0.3">
      <c r="A371" s="7">
        <v>45859</v>
      </c>
      <c r="B371" t="s">
        <v>23</v>
      </c>
      <c r="C371" t="s">
        <v>140</v>
      </c>
      <c r="D371">
        <v>98</v>
      </c>
      <c r="E371">
        <v>24705.17</v>
      </c>
      <c r="F371" t="s">
        <v>21</v>
      </c>
      <c r="G371" t="s">
        <v>22</v>
      </c>
      <c r="H371">
        <f t="shared" si="15"/>
        <v>98</v>
      </c>
      <c r="I371">
        <f t="shared" si="16"/>
        <v>24705.169999999995</v>
      </c>
      <c r="J371">
        <f t="shared" si="17"/>
        <v>0</v>
      </c>
    </row>
    <row r="372" spans="1:10" x14ac:dyDescent="0.3">
      <c r="A372" s="7">
        <v>45859</v>
      </c>
      <c r="B372" t="s">
        <v>23</v>
      </c>
      <c r="C372" t="s">
        <v>139</v>
      </c>
      <c r="D372">
        <v>84</v>
      </c>
      <c r="E372">
        <v>24789.17</v>
      </c>
      <c r="F372" t="s">
        <v>21</v>
      </c>
      <c r="G372" t="s">
        <v>22</v>
      </c>
      <c r="H372">
        <f t="shared" si="15"/>
        <v>84</v>
      </c>
      <c r="I372">
        <f t="shared" si="16"/>
        <v>24789.169999999995</v>
      </c>
      <c r="J372">
        <f t="shared" si="17"/>
        <v>0</v>
      </c>
    </row>
    <row r="373" spans="1:10" x14ac:dyDescent="0.3">
      <c r="A373" s="7">
        <v>45859</v>
      </c>
      <c r="B373" t="s">
        <v>23</v>
      </c>
      <c r="C373" t="s">
        <v>138</v>
      </c>
      <c r="D373">
        <v>-38.94</v>
      </c>
      <c r="E373">
        <v>24750.23</v>
      </c>
      <c r="F373" t="s">
        <v>21</v>
      </c>
      <c r="G373" t="s">
        <v>22</v>
      </c>
      <c r="H373">
        <f t="shared" si="15"/>
        <v>-38.94</v>
      </c>
      <c r="I373">
        <f t="shared" si="16"/>
        <v>24750.229999999996</v>
      </c>
      <c r="J373">
        <f t="shared" si="17"/>
        <v>0</v>
      </c>
    </row>
    <row r="374" spans="1:10" x14ac:dyDescent="0.3">
      <c r="A374" s="7">
        <v>45859</v>
      </c>
      <c r="B374" t="s">
        <v>23</v>
      </c>
      <c r="C374" t="s">
        <v>137</v>
      </c>
      <c r="D374">
        <v>-14.75</v>
      </c>
      <c r="E374">
        <v>24735.48</v>
      </c>
      <c r="F374" t="s">
        <v>21</v>
      </c>
      <c r="G374" t="s">
        <v>22</v>
      </c>
      <c r="H374">
        <f t="shared" si="15"/>
        <v>-14.75</v>
      </c>
      <c r="I374">
        <f t="shared" si="16"/>
        <v>24735.479999999996</v>
      </c>
      <c r="J374">
        <f t="shared" si="17"/>
        <v>0</v>
      </c>
    </row>
    <row r="375" spans="1:10" x14ac:dyDescent="0.3">
      <c r="A375" s="7">
        <v>45859</v>
      </c>
      <c r="B375" t="s">
        <v>23</v>
      </c>
      <c r="C375" t="s">
        <v>136</v>
      </c>
      <c r="D375">
        <v>-759.15</v>
      </c>
      <c r="E375">
        <v>23976.33</v>
      </c>
      <c r="F375" t="s">
        <v>21</v>
      </c>
      <c r="G375" t="s">
        <v>22</v>
      </c>
      <c r="H375">
        <f t="shared" si="15"/>
        <v>-759.15</v>
      </c>
      <c r="I375">
        <f t="shared" si="16"/>
        <v>23976.329999999994</v>
      </c>
      <c r="J375">
        <f t="shared" si="17"/>
        <v>0</v>
      </c>
    </row>
    <row r="376" spans="1:10" x14ac:dyDescent="0.3">
      <c r="A376" s="7">
        <v>45859</v>
      </c>
      <c r="B376" t="s">
        <v>23</v>
      </c>
      <c r="C376" t="s">
        <v>135</v>
      </c>
      <c r="D376">
        <v>-72</v>
      </c>
      <c r="E376">
        <v>23904.33</v>
      </c>
      <c r="F376" t="s">
        <v>21</v>
      </c>
      <c r="G376" t="s">
        <v>22</v>
      </c>
      <c r="H376">
        <f t="shared" si="15"/>
        <v>-72</v>
      </c>
      <c r="I376">
        <f t="shared" si="16"/>
        <v>23904.329999999994</v>
      </c>
      <c r="J376">
        <f t="shared" si="17"/>
        <v>0</v>
      </c>
    </row>
    <row r="377" spans="1:10" x14ac:dyDescent="0.3">
      <c r="A377" s="7">
        <v>45860</v>
      </c>
      <c r="B377" t="s">
        <v>23</v>
      </c>
      <c r="C377" t="s">
        <v>134</v>
      </c>
      <c r="D377">
        <v>-696.32</v>
      </c>
      <c r="E377">
        <v>23208.01</v>
      </c>
      <c r="F377" t="s">
        <v>21</v>
      </c>
      <c r="G377" t="s">
        <v>22</v>
      </c>
      <c r="H377">
        <f t="shared" si="15"/>
        <v>-696.32</v>
      </c>
      <c r="I377">
        <f t="shared" si="16"/>
        <v>23208.009999999995</v>
      </c>
      <c r="J377">
        <f t="shared" si="17"/>
        <v>0</v>
      </c>
    </row>
    <row r="378" spans="1:10" x14ac:dyDescent="0.3">
      <c r="A378" s="7">
        <v>45860</v>
      </c>
      <c r="B378" t="s">
        <v>23</v>
      </c>
      <c r="C378" t="s">
        <v>133</v>
      </c>
      <c r="D378">
        <v>-99.25</v>
      </c>
      <c r="E378">
        <v>23108.76</v>
      </c>
      <c r="F378" t="s">
        <v>21</v>
      </c>
      <c r="G378" t="s">
        <v>22</v>
      </c>
      <c r="H378">
        <f t="shared" si="15"/>
        <v>-99.25</v>
      </c>
      <c r="I378">
        <f t="shared" si="16"/>
        <v>23108.759999999995</v>
      </c>
      <c r="J378">
        <f t="shared" si="17"/>
        <v>0</v>
      </c>
    </row>
    <row r="379" spans="1:10" x14ac:dyDescent="0.3">
      <c r="A379" s="7">
        <v>45861</v>
      </c>
      <c r="B379" t="s">
        <v>24</v>
      </c>
      <c r="C379" t="s">
        <v>132</v>
      </c>
      <c r="D379">
        <v>231</v>
      </c>
      <c r="E379">
        <v>23339.759999999998</v>
      </c>
      <c r="F379" t="s">
        <v>21</v>
      </c>
      <c r="G379" t="s">
        <v>22</v>
      </c>
      <c r="H379">
        <f t="shared" si="15"/>
        <v>231</v>
      </c>
      <c r="I379">
        <f t="shared" si="16"/>
        <v>23339.759999999995</v>
      </c>
      <c r="J379">
        <f t="shared" si="17"/>
        <v>0</v>
      </c>
    </row>
    <row r="380" spans="1:10" x14ac:dyDescent="0.3">
      <c r="A380" s="7">
        <v>45862</v>
      </c>
      <c r="B380" t="s">
        <v>24</v>
      </c>
      <c r="C380" t="s">
        <v>131</v>
      </c>
      <c r="D380">
        <v>14</v>
      </c>
      <c r="E380">
        <v>23353.759999999998</v>
      </c>
      <c r="F380" t="s">
        <v>21</v>
      </c>
      <c r="G380" t="s">
        <v>22</v>
      </c>
      <c r="H380">
        <f t="shared" si="15"/>
        <v>14</v>
      </c>
      <c r="I380">
        <f t="shared" si="16"/>
        <v>23353.759999999995</v>
      </c>
      <c r="J380">
        <f t="shared" si="17"/>
        <v>0</v>
      </c>
    </row>
    <row r="381" spans="1:10" x14ac:dyDescent="0.3">
      <c r="A381" s="7">
        <v>45862</v>
      </c>
      <c r="B381" t="s">
        <v>20</v>
      </c>
      <c r="C381" t="s">
        <v>130</v>
      </c>
      <c r="D381">
        <v>-35.840000000000003</v>
      </c>
      <c r="E381">
        <v>23317.919999999998</v>
      </c>
      <c r="F381" t="s">
        <v>21</v>
      </c>
      <c r="G381" t="s">
        <v>22</v>
      </c>
      <c r="H381">
        <f t="shared" si="15"/>
        <v>-35.840000000000003</v>
      </c>
      <c r="I381">
        <f t="shared" si="16"/>
        <v>23317.919999999995</v>
      </c>
      <c r="J381">
        <f t="shared" si="17"/>
        <v>0</v>
      </c>
    </row>
    <row r="382" spans="1:10" x14ac:dyDescent="0.3">
      <c r="A382" s="7">
        <v>45866</v>
      </c>
      <c r="B382" t="s">
        <v>24</v>
      </c>
      <c r="C382" t="s">
        <v>129</v>
      </c>
      <c r="D382">
        <v>56</v>
      </c>
      <c r="E382">
        <v>23373.919999999998</v>
      </c>
      <c r="F382" t="s">
        <v>21</v>
      </c>
      <c r="G382" t="s">
        <v>22</v>
      </c>
      <c r="H382">
        <f t="shared" si="15"/>
        <v>56</v>
      </c>
      <c r="I382">
        <f t="shared" si="16"/>
        <v>23373.919999999995</v>
      </c>
      <c r="J382">
        <f t="shared" si="17"/>
        <v>0</v>
      </c>
    </row>
    <row r="383" spans="1:10" x14ac:dyDescent="0.3">
      <c r="A383" s="7">
        <v>45866</v>
      </c>
      <c r="B383" t="s">
        <v>24</v>
      </c>
      <c r="C383" t="s">
        <v>128</v>
      </c>
      <c r="D383">
        <v>56</v>
      </c>
      <c r="E383">
        <v>23429.919999999998</v>
      </c>
      <c r="F383" t="s">
        <v>21</v>
      </c>
      <c r="G383" t="s">
        <v>22</v>
      </c>
      <c r="H383">
        <f t="shared" si="15"/>
        <v>56</v>
      </c>
      <c r="I383">
        <f t="shared" si="16"/>
        <v>23429.919999999995</v>
      </c>
      <c r="J383">
        <f t="shared" si="17"/>
        <v>0</v>
      </c>
    </row>
    <row r="384" spans="1:10" x14ac:dyDescent="0.3">
      <c r="A384" s="7">
        <v>45866</v>
      </c>
      <c r="B384" t="s">
        <v>23</v>
      </c>
      <c r="C384" t="s">
        <v>127</v>
      </c>
      <c r="D384">
        <v>-13.5</v>
      </c>
      <c r="E384">
        <v>23416.42</v>
      </c>
      <c r="F384" t="s">
        <v>21</v>
      </c>
      <c r="G384" t="s">
        <v>22</v>
      </c>
      <c r="H384">
        <f t="shared" si="15"/>
        <v>-13.5</v>
      </c>
      <c r="I384">
        <f t="shared" si="16"/>
        <v>23416.419999999995</v>
      </c>
      <c r="J384">
        <f t="shared" si="17"/>
        <v>0</v>
      </c>
    </row>
    <row r="385" spans="1:10" x14ac:dyDescent="0.3">
      <c r="A385" s="7">
        <v>45866</v>
      </c>
      <c r="B385" t="s">
        <v>23</v>
      </c>
      <c r="C385" t="s">
        <v>126</v>
      </c>
      <c r="D385">
        <v>-13.8</v>
      </c>
      <c r="E385">
        <v>23402.62</v>
      </c>
      <c r="F385" t="s">
        <v>21</v>
      </c>
      <c r="G385" t="s">
        <v>22</v>
      </c>
      <c r="H385">
        <f t="shared" si="15"/>
        <v>-13.8</v>
      </c>
      <c r="I385">
        <f t="shared" si="16"/>
        <v>23402.619999999995</v>
      </c>
      <c r="J385">
        <f t="shared" si="17"/>
        <v>0</v>
      </c>
    </row>
    <row r="386" spans="1:10" x14ac:dyDescent="0.3">
      <c r="A386" s="7">
        <v>45867</v>
      </c>
      <c r="B386" t="s">
        <v>24</v>
      </c>
      <c r="C386" t="s">
        <v>125</v>
      </c>
      <c r="D386">
        <v>84</v>
      </c>
      <c r="E386">
        <v>23486.62</v>
      </c>
      <c r="F386" t="s">
        <v>21</v>
      </c>
      <c r="G386" t="s">
        <v>22</v>
      </c>
      <c r="H386">
        <f t="shared" ref="H386:H416" si="18">D386</f>
        <v>84</v>
      </c>
      <c r="I386">
        <f t="shared" ref="I386:I416" si="19">I385+H386</f>
        <v>23486.619999999995</v>
      </c>
      <c r="J386">
        <f t="shared" ref="J386:J416" si="20">I386-E386</f>
        <v>0</v>
      </c>
    </row>
    <row r="387" spans="1:10" x14ac:dyDescent="0.3">
      <c r="A387" s="7">
        <v>45868</v>
      </c>
      <c r="B387" t="s">
        <v>24</v>
      </c>
      <c r="C387" t="s">
        <v>124</v>
      </c>
      <c r="D387">
        <v>500</v>
      </c>
      <c r="E387">
        <v>23986.62</v>
      </c>
      <c r="F387" t="s">
        <v>21</v>
      </c>
      <c r="G387" t="s">
        <v>22</v>
      </c>
      <c r="H387">
        <f t="shared" si="18"/>
        <v>500</v>
      </c>
      <c r="I387">
        <f t="shared" si="19"/>
        <v>23986.619999999995</v>
      </c>
      <c r="J387">
        <f t="shared" si="20"/>
        <v>0</v>
      </c>
    </row>
    <row r="388" spans="1:10" x14ac:dyDescent="0.3">
      <c r="A388" s="7">
        <v>45868</v>
      </c>
      <c r="B388" t="s">
        <v>23</v>
      </c>
      <c r="C388" t="s">
        <v>123</v>
      </c>
      <c r="D388">
        <v>-33.909999999999997</v>
      </c>
      <c r="E388">
        <v>23952.71</v>
      </c>
      <c r="F388" t="s">
        <v>21</v>
      </c>
      <c r="G388" t="s">
        <v>22</v>
      </c>
      <c r="H388">
        <f t="shared" si="18"/>
        <v>-33.909999999999997</v>
      </c>
      <c r="I388">
        <f t="shared" si="19"/>
        <v>23952.709999999995</v>
      </c>
      <c r="J388">
        <f t="shared" si="20"/>
        <v>0</v>
      </c>
    </row>
    <row r="389" spans="1:10" x14ac:dyDescent="0.3">
      <c r="A389" s="7">
        <v>45868</v>
      </c>
      <c r="B389" t="s">
        <v>23</v>
      </c>
      <c r="C389" t="s">
        <v>122</v>
      </c>
      <c r="D389">
        <v>-500</v>
      </c>
      <c r="E389">
        <v>23452.71</v>
      </c>
      <c r="F389" t="s">
        <v>21</v>
      </c>
      <c r="G389" t="s">
        <v>22</v>
      </c>
      <c r="H389">
        <f t="shared" si="18"/>
        <v>-500</v>
      </c>
      <c r="I389">
        <f t="shared" si="19"/>
        <v>23452.709999999995</v>
      </c>
      <c r="J389">
        <f t="shared" si="20"/>
        <v>0</v>
      </c>
    </row>
    <row r="390" spans="1:10" x14ac:dyDescent="0.3">
      <c r="A390" s="7">
        <v>45869</v>
      </c>
      <c r="B390" t="s">
        <v>24</v>
      </c>
      <c r="C390" t="s">
        <v>121</v>
      </c>
      <c r="D390">
        <v>160</v>
      </c>
      <c r="E390">
        <v>23612.71</v>
      </c>
      <c r="F390" t="s">
        <v>21</v>
      </c>
      <c r="G390" t="s">
        <v>22</v>
      </c>
      <c r="H390">
        <f t="shared" si="18"/>
        <v>160</v>
      </c>
      <c r="I390">
        <f t="shared" si="19"/>
        <v>23612.709999999995</v>
      </c>
      <c r="J390">
        <f t="shared" si="20"/>
        <v>0</v>
      </c>
    </row>
    <row r="391" spans="1:10" x14ac:dyDescent="0.3">
      <c r="A391" s="7">
        <v>45869</v>
      </c>
      <c r="B391" t="s">
        <v>24</v>
      </c>
      <c r="C391" t="s">
        <v>120</v>
      </c>
      <c r="D391">
        <v>42</v>
      </c>
      <c r="E391">
        <v>23654.71</v>
      </c>
      <c r="F391" t="s">
        <v>21</v>
      </c>
      <c r="G391" t="s">
        <v>22</v>
      </c>
      <c r="H391">
        <f t="shared" si="18"/>
        <v>42</v>
      </c>
      <c r="I391">
        <f t="shared" si="19"/>
        <v>23654.709999999995</v>
      </c>
      <c r="J391">
        <f t="shared" si="20"/>
        <v>0</v>
      </c>
    </row>
    <row r="392" spans="1:10" x14ac:dyDescent="0.3">
      <c r="A392" s="7">
        <v>45873</v>
      </c>
      <c r="B392" t="s">
        <v>24</v>
      </c>
      <c r="C392" t="s">
        <v>119</v>
      </c>
      <c r="D392">
        <v>5</v>
      </c>
      <c r="E392">
        <v>23659.71</v>
      </c>
      <c r="F392" t="s">
        <v>21</v>
      </c>
      <c r="G392" t="s">
        <v>22</v>
      </c>
      <c r="H392">
        <f t="shared" si="18"/>
        <v>5</v>
      </c>
      <c r="I392">
        <f t="shared" si="19"/>
        <v>23659.709999999995</v>
      </c>
      <c r="J392">
        <f t="shared" si="20"/>
        <v>0</v>
      </c>
    </row>
    <row r="393" spans="1:10" x14ac:dyDescent="0.3">
      <c r="A393" s="7">
        <v>45873</v>
      </c>
      <c r="B393" t="s">
        <v>24</v>
      </c>
      <c r="C393" t="s">
        <v>118</v>
      </c>
      <c r="D393">
        <v>14</v>
      </c>
      <c r="E393">
        <v>23673.71</v>
      </c>
      <c r="F393" t="s">
        <v>21</v>
      </c>
      <c r="G393" t="s">
        <v>22</v>
      </c>
      <c r="H393">
        <f t="shared" si="18"/>
        <v>14</v>
      </c>
      <c r="I393">
        <f t="shared" si="19"/>
        <v>23673.709999999995</v>
      </c>
      <c r="J393">
        <f t="shared" si="20"/>
        <v>0</v>
      </c>
    </row>
    <row r="394" spans="1:10" x14ac:dyDescent="0.3">
      <c r="A394" s="7">
        <v>45873</v>
      </c>
      <c r="B394" t="s">
        <v>24</v>
      </c>
      <c r="C394" t="s">
        <v>117</v>
      </c>
      <c r="D394">
        <v>49.9</v>
      </c>
      <c r="E394">
        <v>23723.61</v>
      </c>
      <c r="F394" t="s">
        <v>21</v>
      </c>
      <c r="G394" t="s">
        <v>22</v>
      </c>
      <c r="H394">
        <f t="shared" si="18"/>
        <v>49.9</v>
      </c>
      <c r="I394">
        <f t="shared" si="19"/>
        <v>23723.609999999997</v>
      </c>
      <c r="J394">
        <f t="shared" si="20"/>
        <v>0</v>
      </c>
    </row>
    <row r="395" spans="1:10" x14ac:dyDescent="0.3">
      <c r="A395" s="7">
        <v>45874</v>
      </c>
      <c r="B395" t="s">
        <v>24</v>
      </c>
      <c r="C395" t="s">
        <v>116</v>
      </c>
      <c r="D395">
        <v>56</v>
      </c>
      <c r="E395">
        <v>23779.61</v>
      </c>
      <c r="F395" t="s">
        <v>21</v>
      </c>
      <c r="G395" t="s">
        <v>22</v>
      </c>
      <c r="H395">
        <f t="shared" si="18"/>
        <v>56</v>
      </c>
      <c r="I395">
        <f t="shared" si="19"/>
        <v>23779.609999999997</v>
      </c>
      <c r="J395">
        <f t="shared" si="20"/>
        <v>0</v>
      </c>
    </row>
    <row r="396" spans="1:10" x14ac:dyDescent="0.3">
      <c r="A396" s="7">
        <v>45874</v>
      </c>
      <c r="B396" t="s">
        <v>24</v>
      </c>
      <c r="C396" t="s">
        <v>115</v>
      </c>
      <c r="D396">
        <v>28</v>
      </c>
      <c r="E396">
        <v>23807.61</v>
      </c>
      <c r="F396" t="s">
        <v>21</v>
      </c>
      <c r="G396" t="s">
        <v>22</v>
      </c>
      <c r="H396">
        <f t="shared" si="18"/>
        <v>28</v>
      </c>
      <c r="I396">
        <f t="shared" si="19"/>
        <v>23807.609999999997</v>
      </c>
      <c r="J396">
        <f t="shared" si="20"/>
        <v>0</v>
      </c>
    </row>
    <row r="397" spans="1:10" x14ac:dyDescent="0.3">
      <c r="A397" s="7">
        <v>45874</v>
      </c>
      <c r="B397" t="s">
        <v>24</v>
      </c>
      <c r="C397" t="s">
        <v>114</v>
      </c>
      <c r="D397">
        <v>28</v>
      </c>
      <c r="E397">
        <v>23835.61</v>
      </c>
      <c r="F397" t="s">
        <v>21</v>
      </c>
      <c r="G397" t="s">
        <v>22</v>
      </c>
      <c r="H397">
        <f t="shared" si="18"/>
        <v>28</v>
      </c>
      <c r="I397">
        <f t="shared" si="19"/>
        <v>23835.609999999997</v>
      </c>
      <c r="J397">
        <f t="shared" si="20"/>
        <v>0</v>
      </c>
    </row>
    <row r="398" spans="1:10" x14ac:dyDescent="0.3">
      <c r="A398" s="7">
        <v>45875</v>
      </c>
      <c r="B398" t="s">
        <v>24</v>
      </c>
      <c r="C398" t="s">
        <v>113</v>
      </c>
      <c r="D398">
        <v>14</v>
      </c>
      <c r="E398">
        <v>23849.61</v>
      </c>
      <c r="F398" t="s">
        <v>21</v>
      </c>
      <c r="G398" t="s">
        <v>22</v>
      </c>
      <c r="H398">
        <f t="shared" si="18"/>
        <v>14</v>
      </c>
      <c r="I398">
        <f t="shared" si="19"/>
        <v>23849.609999999997</v>
      </c>
      <c r="J398">
        <f t="shared" si="20"/>
        <v>0</v>
      </c>
    </row>
    <row r="399" spans="1:10" x14ac:dyDescent="0.3">
      <c r="A399" s="7">
        <v>45875</v>
      </c>
      <c r="B399" t="s">
        <v>24</v>
      </c>
      <c r="C399" t="s">
        <v>112</v>
      </c>
      <c r="D399">
        <v>70</v>
      </c>
      <c r="E399">
        <v>23919.61</v>
      </c>
      <c r="F399" t="s">
        <v>21</v>
      </c>
      <c r="G399" t="s">
        <v>22</v>
      </c>
      <c r="H399">
        <f t="shared" si="18"/>
        <v>70</v>
      </c>
      <c r="I399">
        <f t="shared" si="19"/>
        <v>23919.609999999997</v>
      </c>
      <c r="J399">
        <f t="shared" si="20"/>
        <v>0</v>
      </c>
    </row>
    <row r="400" spans="1:10" x14ac:dyDescent="0.3">
      <c r="A400" s="7">
        <v>45877</v>
      </c>
      <c r="B400" t="s">
        <v>24</v>
      </c>
      <c r="C400" t="s">
        <v>111</v>
      </c>
      <c r="D400">
        <v>84</v>
      </c>
      <c r="E400">
        <v>24003.61</v>
      </c>
      <c r="F400" t="s">
        <v>21</v>
      </c>
      <c r="G400" t="s">
        <v>22</v>
      </c>
      <c r="H400">
        <f t="shared" si="18"/>
        <v>84</v>
      </c>
      <c r="I400">
        <f t="shared" si="19"/>
        <v>24003.609999999997</v>
      </c>
      <c r="J400">
        <f t="shared" si="20"/>
        <v>0</v>
      </c>
    </row>
    <row r="401" spans="1:10" x14ac:dyDescent="0.3">
      <c r="A401" s="7">
        <v>45880</v>
      </c>
      <c r="B401" t="s">
        <v>24</v>
      </c>
      <c r="C401" t="s">
        <v>110</v>
      </c>
      <c r="D401">
        <v>95.6</v>
      </c>
      <c r="E401">
        <v>24099.21</v>
      </c>
      <c r="F401" t="s">
        <v>21</v>
      </c>
      <c r="G401" t="s">
        <v>22</v>
      </c>
      <c r="H401">
        <f t="shared" si="18"/>
        <v>95.6</v>
      </c>
      <c r="I401">
        <f t="shared" si="19"/>
        <v>24099.209999999995</v>
      </c>
      <c r="J401">
        <f t="shared" si="20"/>
        <v>0</v>
      </c>
    </row>
    <row r="402" spans="1:10" x14ac:dyDescent="0.3">
      <c r="A402" s="7">
        <v>45880</v>
      </c>
      <c r="B402" t="s">
        <v>24</v>
      </c>
      <c r="C402" t="s">
        <v>109</v>
      </c>
      <c r="D402">
        <v>56</v>
      </c>
      <c r="E402">
        <v>24155.21</v>
      </c>
      <c r="F402" t="s">
        <v>21</v>
      </c>
      <c r="G402" t="s">
        <v>22</v>
      </c>
      <c r="H402">
        <f t="shared" si="18"/>
        <v>56</v>
      </c>
      <c r="I402">
        <f t="shared" si="19"/>
        <v>24155.209999999995</v>
      </c>
      <c r="J402">
        <f t="shared" si="20"/>
        <v>0</v>
      </c>
    </row>
    <row r="403" spans="1:10" x14ac:dyDescent="0.3">
      <c r="A403" s="7">
        <v>45880</v>
      </c>
      <c r="B403" t="s">
        <v>23</v>
      </c>
      <c r="C403" t="s">
        <v>108</v>
      </c>
      <c r="D403">
        <v>-81.39</v>
      </c>
      <c r="E403">
        <v>24073.82</v>
      </c>
      <c r="F403" t="s">
        <v>21</v>
      </c>
      <c r="G403" t="s">
        <v>22</v>
      </c>
      <c r="H403">
        <f t="shared" si="18"/>
        <v>-81.39</v>
      </c>
      <c r="I403">
        <f t="shared" si="19"/>
        <v>24073.819999999996</v>
      </c>
      <c r="J403">
        <f t="shared" si="20"/>
        <v>0</v>
      </c>
    </row>
    <row r="404" spans="1:10" x14ac:dyDescent="0.3">
      <c r="A404" s="7">
        <v>45881</v>
      </c>
      <c r="B404" t="s">
        <v>23</v>
      </c>
      <c r="C404" t="s">
        <v>107</v>
      </c>
      <c r="D404">
        <v>320</v>
      </c>
      <c r="E404">
        <v>24393.82</v>
      </c>
      <c r="F404" t="s">
        <v>21</v>
      </c>
      <c r="G404" t="s">
        <v>22</v>
      </c>
      <c r="H404">
        <f t="shared" si="18"/>
        <v>320</v>
      </c>
      <c r="I404">
        <f t="shared" si="19"/>
        <v>24393.819999999996</v>
      </c>
      <c r="J404">
        <f t="shared" si="20"/>
        <v>0</v>
      </c>
    </row>
    <row r="405" spans="1:10" x14ac:dyDescent="0.3">
      <c r="A405" s="7">
        <v>45882</v>
      </c>
      <c r="B405" t="s">
        <v>23</v>
      </c>
      <c r="C405" t="s">
        <v>106</v>
      </c>
      <c r="D405">
        <v>-532.5</v>
      </c>
      <c r="E405">
        <v>23861.32</v>
      </c>
      <c r="F405" t="s">
        <v>21</v>
      </c>
      <c r="G405" t="s">
        <v>22</v>
      </c>
      <c r="H405">
        <f t="shared" si="18"/>
        <v>-532.5</v>
      </c>
      <c r="I405">
        <f t="shared" si="19"/>
        <v>23861.319999999996</v>
      </c>
      <c r="J405">
        <f t="shared" si="20"/>
        <v>0</v>
      </c>
    </row>
    <row r="406" spans="1:10" x14ac:dyDescent="0.3">
      <c r="A406" s="7">
        <v>45883</v>
      </c>
      <c r="B406" t="s">
        <v>24</v>
      </c>
      <c r="C406" t="s">
        <v>105</v>
      </c>
      <c r="D406">
        <v>14</v>
      </c>
      <c r="E406">
        <v>23875.32</v>
      </c>
      <c r="F406" t="s">
        <v>21</v>
      </c>
      <c r="G406" t="s">
        <v>22</v>
      </c>
      <c r="H406">
        <f t="shared" si="18"/>
        <v>14</v>
      </c>
      <c r="I406">
        <f t="shared" si="19"/>
        <v>23875.319999999996</v>
      </c>
      <c r="J406">
        <f t="shared" si="20"/>
        <v>0</v>
      </c>
    </row>
    <row r="407" spans="1:10" x14ac:dyDescent="0.3">
      <c r="A407" s="7">
        <v>45884</v>
      </c>
      <c r="B407" t="s">
        <v>23</v>
      </c>
      <c r="C407" t="s">
        <v>104</v>
      </c>
      <c r="D407">
        <v>-300</v>
      </c>
      <c r="E407">
        <v>23575.32</v>
      </c>
      <c r="F407" t="s">
        <v>21</v>
      </c>
      <c r="G407" t="s">
        <v>22</v>
      </c>
      <c r="H407">
        <f t="shared" si="18"/>
        <v>-300</v>
      </c>
      <c r="I407">
        <f t="shared" si="19"/>
        <v>23575.319999999996</v>
      </c>
      <c r="J407">
        <f t="shared" si="20"/>
        <v>0</v>
      </c>
    </row>
    <row r="408" spans="1:10" x14ac:dyDescent="0.3">
      <c r="A408" s="7">
        <v>45888</v>
      </c>
      <c r="B408" t="s">
        <v>23</v>
      </c>
      <c r="C408" t="s">
        <v>103</v>
      </c>
      <c r="D408">
        <v>-121.57</v>
      </c>
      <c r="E408">
        <v>23453.75</v>
      </c>
      <c r="F408" t="s">
        <v>21</v>
      </c>
      <c r="G408" t="s">
        <v>22</v>
      </c>
      <c r="H408">
        <f t="shared" si="18"/>
        <v>-121.57</v>
      </c>
      <c r="I408">
        <f t="shared" si="19"/>
        <v>23453.749999999996</v>
      </c>
      <c r="J408">
        <f t="shared" si="20"/>
        <v>0</v>
      </c>
    </row>
    <row r="409" spans="1:10" x14ac:dyDescent="0.3">
      <c r="A409" s="7">
        <v>45895</v>
      </c>
      <c r="B409" t="s">
        <v>24</v>
      </c>
      <c r="C409" t="s">
        <v>102</v>
      </c>
      <c r="D409">
        <v>56</v>
      </c>
      <c r="E409">
        <v>23509.75</v>
      </c>
      <c r="F409" t="s">
        <v>21</v>
      </c>
      <c r="G409" t="s">
        <v>22</v>
      </c>
      <c r="H409">
        <f t="shared" si="18"/>
        <v>56</v>
      </c>
      <c r="I409">
        <f t="shared" si="19"/>
        <v>23509.749999999996</v>
      </c>
      <c r="J409">
        <f t="shared" si="20"/>
        <v>0</v>
      </c>
    </row>
    <row r="410" spans="1:10" x14ac:dyDescent="0.3">
      <c r="A410" s="7">
        <v>45895</v>
      </c>
      <c r="B410" t="s">
        <v>24</v>
      </c>
      <c r="C410" t="s">
        <v>101</v>
      </c>
      <c r="D410">
        <v>56</v>
      </c>
      <c r="E410">
        <v>23565.75</v>
      </c>
      <c r="F410" t="s">
        <v>21</v>
      </c>
      <c r="G410" t="s">
        <v>22</v>
      </c>
      <c r="H410">
        <f t="shared" si="18"/>
        <v>56</v>
      </c>
      <c r="I410">
        <f t="shared" si="19"/>
        <v>23565.749999999996</v>
      </c>
      <c r="J410">
        <f t="shared" si="20"/>
        <v>0</v>
      </c>
    </row>
    <row r="411" spans="1:10" x14ac:dyDescent="0.3">
      <c r="A411" s="7">
        <v>45895</v>
      </c>
      <c r="B411" t="s">
        <v>24</v>
      </c>
      <c r="C411" t="s">
        <v>100</v>
      </c>
      <c r="D411">
        <v>14</v>
      </c>
      <c r="E411">
        <v>23579.75</v>
      </c>
      <c r="F411" t="s">
        <v>21</v>
      </c>
      <c r="G411" t="s">
        <v>22</v>
      </c>
      <c r="H411">
        <f t="shared" si="18"/>
        <v>14</v>
      </c>
      <c r="I411">
        <f t="shared" si="19"/>
        <v>23579.749999999996</v>
      </c>
      <c r="J411">
        <f t="shared" si="20"/>
        <v>0</v>
      </c>
    </row>
    <row r="412" spans="1:10" x14ac:dyDescent="0.3">
      <c r="A412" s="7">
        <v>45895</v>
      </c>
      <c r="B412" t="s">
        <v>24</v>
      </c>
      <c r="C412" t="s">
        <v>99</v>
      </c>
      <c r="D412">
        <v>126</v>
      </c>
      <c r="E412">
        <v>23705.75</v>
      </c>
      <c r="F412" t="s">
        <v>21</v>
      </c>
      <c r="G412" t="s">
        <v>22</v>
      </c>
      <c r="H412">
        <f t="shared" si="18"/>
        <v>126</v>
      </c>
      <c r="I412">
        <f t="shared" si="19"/>
        <v>23705.749999999996</v>
      </c>
      <c r="J412">
        <f t="shared" si="20"/>
        <v>0</v>
      </c>
    </row>
    <row r="413" spans="1:10" x14ac:dyDescent="0.3">
      <c r="A413" s="7">
        <v>45896</v>
      </c>
      <c r="B413" t="s">
        <v>24</v>
      </c>
      <c r="C413" t="s">
        <v>98</v>
      </c>
      <c r="D413">
        <v>50</v>
      </c>
      <c r="E413">
        <v>23755.75</v>
      </c>
      <c r="F413" t="s">
        <v>21</v>
      </c>
      <c r="G413" t="s">
        <v>22</v>
      </c>
      <c r="H413">
        <f t="shared" si="18"/>
        <v>50</v>
      </c>
      <c r="I413">
        <f t="shared" si="19"/>
        <v>23755.749999999996</v>
      </c>
      <c r="J413">
        <f t="shared" si="20"/>
        <v>0</v>
      </c>
    </row>
    <row r="414" spans="1:10" x14ac:dyDescent="0.3">
      <c r="A414" s="7">
        <v>45896</v>
      </c>
      <c r="B414" t="s">
        <v>23</v>
      </c>
      <c r="C414" t="s">
        <v>97</v>
      </c>
      <c r="D414">
        <v>-283.36</v>
      </c>
      <c r="E414">
        <v>23472.39</v>
      </c>
      <c r="F414" t="s">
        <v>21</v>
      </c>
      <c r="G414" t="s">
        <v>22</v>
      </c>
      <c r="H414">
        <f t="shared" si="18"/>
        <v>-283.36</v>
      </c>
      <c r="I414">
        <f t="shared" si="19"/>
        <v>23472.389999999996</v>
      </c>
      <c r="J414">
        <f t="shared" si="20"/>
        <v>0</v>
      </c>
    </row>
    <row r="415" spans="1:10" x14ac:dyDescent="0.3">
      <c r="A415" s="7">
        <v>45896</v>
      </c>
      <c r="B415" t="s">
        <v>20</v>
      </c>
      <c r="C415" t="s">
        <v>96</v>
      </c>
      <c r="D415">
        <v>-37.380000000000003</v>
      </c>
      <c r="E415">
        <v>23435.01</v>
      </c>
      <c r="F415" t="s">
        <v>21</v>
      </c>
      <c r="G415" t="s">
        <v>22</v>
      </c>
      <c r="H415">
        <f t="shared" si="18"/>
        <v>-37.380000000000003</v>
      </c>
      <c r="I415">
        <f t="shared" si="19"/>
        <v>23435.009999999995</v>
      </c>
      <c r="J415">
        <f t="shared" si="20"/>
        <v>0</v>
      </c>
    </row>
    <row r="416" spans="1:10" x14ac:dyDescent="0.3">
      <c r="A416" s="7">
        <v>45898</v>
      </c>
      <c r="B416" t="s">
        <v>24</v>
      </c>
      <c r="C416" t="s">
        <v>95</v>
      </c>
      <c r="D416">
        <v>56</v>
      </c>
      <c r="E416">
        <v>23491.01</v>
      </c>
      <c r="F416" t="s">
        <v>21</v>
      </c>
      <c r="G416" t="s">
        <v>22</v>
      </c>
      <c r="H416">
        <f t="shared" si="18"/>
        <v>56</v>
      </c>
      <c r="I416">
        <f t="shared" si="19"/>
        <v>23491.009999999995</v>
      </c>
      <c r="J416">
        <f t="shared" si="20"/>
        <v>0</v>
      </c>
    </row>
    <row r="418" spans="4:4" x14ac:dyDescent="0.3">
      <c r="D418">
        <f>SUM(D2:D417)</f>
        <v>2820.6600000000008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a280ab9-37d5-40f9-adfb-22ad00851896}" enabled="1" method="Standard" siteId="{8826ab99-d06e-43ab-adc3-680a3dd12d5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Accts</vt:lpstr>
      <vt:lpstr>HARTVILLHALLM88640418-20261 (2)</vt:lpstr>
      <vt:lpstr>Bank 25</vt:lpstr>
      <vt:lpstr>HARTVILLHALLM-20250925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Craven</dc:creator>
  <cp:lastModifiedBy>Kate Craven</cp:lastModifiedBy>
  <cp:lastPrinted>2024-10-16T15:32:27Z</cp:lastPrinted>
  <dcterms:created xsi:type="dcterms:W3CDTF">2024-10-01T11:05:39Z</dcterms:created>
  <dcterms:modified xsi:type="dcterms:W3CDTF">2026-10-19T11:43:16Z</dcterms:modified>
</cp:coreProperties>
</file>